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460" activeTab="2"/>
  </bookViews>
  <sheets>
    <sheet name="Sheet1" sheetId="1" r:id="rId1"/>
    <sheet name="Sheet2" sheetId="2" r:id="rId2"/>
    <sheet name="Sheet4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<sst xmlns="http://schemas.openxmlformats.org/spreadsheetml/2006/main" count="326" uniqueCount="289">
  <si>
    <t>CÔNG TY CP ĐẦU TƯ XD BẠCH ĐẰNG TMC</t>
  </si>
  <si>
    <t>Địa chỉ: Số 198, Tầng 3 Nguyễn Tuân, Nhân Chính, Thanh Xuân, Hà Nội</t>
  </si>
  <si>
    <t>BÁO CÁO TÀI CHÍNH</t>
  </si>
  <si>
    <t>Tel: 046.2865483      Fax: 046.2865987</t>
  </si>
  <si>
    <t>BẢNG CÂN ĐỐI KẾ TOÁN</t>
  </si>
  <si>
    <t>Chỉ tiêu</t>
  </si>
  <si>
    <t>Mã chỉ tiêu</t>
  </si>
  <si>
    <t>Thuyết minh</t>
  </si>
  <si>
    <t>Số cuối kỳ</t>
  </si>
  <si>
    <t>Số đầu năm</t>
  </si>
  <si>
    <t>TÀI SẢN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</si>
  <si>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</si>
  <si>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</si>
  <si>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</si>
  <si>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</si>
  <si>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</si>
  <si>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</si>
  <si>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</si>
  <si>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</si>
  <si>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</si>
  <si>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121</t>
  </si>
  <si>
    <t>III. Các khoản phải thu ngắn hạn</t>
  </si>
  <si>
    <t>130</t>
  </si>
  <si>
    <t>131</t>
  </si>
  <si>
    <t>132</t>
  </si>
  <si>
    <t>3. Phải thu nội bộ ngắn hạn</t>
  </si>
  <si>
    <t>133</t>
  </si>
  <si>
    <t>4. Phải thu theo tiến độ kế hoạch hợp đồng xây dựng</t>
  </si>
  <si>
    <t>134</t>
  </si>
  <si>
    <t>IV. Hàng tồn kho</t>
  </si>
  <si>
    <t>140</t>
  </si>
  <si>
    <t>1. Hàng tồn kho</t>
  </si>
  <si>
    <t>141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</si>
  <si>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</si>
  <si>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</si>
  <si>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</si>
  <si>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</si>
  <si>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</si>
  <si>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</si>
  <si>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</si>
  <si>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</si>
  <si>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200</t>
  </si>
  <si>
    <t>I. Các khoản phải thu dài hạn</t>
  </si>
  <si>
    <t>210</t>
  </si>
  <si>
    <t>1. Phải thu dài hạn của khách hàng</t>
  </si>
  <si>
    <t>211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</si>
  <si>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</si>
  <si>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</si>
  <si>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</si>
  <si>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</si>
  <si>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</si>
  <si>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</si>
  <si>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</si>
  <si>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</si>
  <si>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</si>
  <si>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</si>
  <si>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</si>
  <si>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</si>
  <si>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</si>
  <si>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</si>
  <si>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</si>
  <si>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</si>
  <si>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</si>
  <si>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250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</si>
  <si>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</si>
  <si>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</si>
  <si>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</si>
  <si>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</si>
  <si>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</si>
  <si>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</si>
  <si>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</si>
  <si>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</si>
  <si>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</si>
  <si>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270</t>
  </si>
  <si>
    <t>NGUỒN VỐN</t>
  </si>
  <si>
    <t>300</t>
  </si>
  <si>
    <t>I. Nợ ngắn hạn</t>
  </si>
  <si>
    <t>310</t>
  </si>
  <si>
    <t>311</t>
  </si>
  <si>
    <t>317</t>
  </si>
  <si>
    <t>318</t>
  </si>
  <si>
    <t>319</t>
  </si>
  <si>
    <t>320</t>
  </si>
  <si>
    <t>II. Nợ dài hạn</t>
  </si>
  <si>
    <t>330</t>
  </si>
  <si>
    <t>1. Phải trả dài hạn người bán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</si>
  <si>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</si>
  <si>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</si>
  <si>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</si>
  <si>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</si>
  <si>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</si>
  <si>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</si>
  <si>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</si>
  <si>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</si>
  <si>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</si>
  <si>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</si>
  <si>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</si>
  <si>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</si>
  <si>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</si>
  <si>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</si>
  <si>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</si>
  <si>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</si>
  <si>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</si>
  <si>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</si>
  <si>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</si>
  <si>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</si>
  <si>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</si>
  <si>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</si>
  <si>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440</t>
  </si>
  <si>
    <t>01</t>
  </si>
  <si>
    <t>02</t>
  </si>
  <si>
    <t>03</t>
  </si>
  <si>
    <t>04</t>
  </si>
  <si>
    <t>05</t>
  </si>
  <si>
    <t>06</t>
  </si>
  <si>
    <t>Dương Thị Thuỷ                                                   Nguyễn Văn Hợp                                                  Nguyễn Văn Thường</t>
  </si>
  <si>
    <t>BÁO CÁO KẾT QUẢ KINH DOANH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</si>
  <si>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</si>
  <si>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</si>
  <si>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</si>
  <si>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</si>
  <si>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</si>
  <si>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</si>
  <si>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</si>
  <si>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</si>
  <si>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</si>
  <si>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</si>
  <si>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</si>
  <si>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</si>
  <si>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</si>
  <si>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</si>
  <si>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</si>
  <si>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</si>
  <si>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</si>
  <si>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</si>
  <si>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</si>
  <si>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</si>
  <si>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</si>
  <si>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</si>
  <si>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</si>
  <si>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</si>
  <si>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</si>
  <si>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</si>
  <si>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50</t>
  </si>
  <si>
    <t>51</t>
  </si>
  <si>
    <t>52</t>
  </si>
  <si>
    <t>60</t>
  </si>
  <si>
    <t>70</t>
  </si>
  <si>
    <t>I. Lưu chuyển tiền từ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</si>
  <si>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</si>
  <si>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</si>
  <si>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</si>
  <si>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</si>
  <si>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</si>
  <si>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</si>
  <si>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</si>
  <si>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</si>
  <si>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</si>
  <si>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</si>
  <si>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</si>
  <si>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</si>
  <si>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</si>
  <si>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</si>
  <si>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</si>
  <si>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</si>
  <si>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</si>
  <si>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</si>
  <si>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</si>
  <si>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</si>
  <si>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</si>
  <si>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</si>
  <si>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</si>
  <si>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</si>
  <si>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Ảnh hưởng của thay đổi tỷ giá hối đoái quy đổi ngoại tệ</t>
  </si>
  <si>
    <t>61</t>
  </si>
  <si>
    <t>Mẫu số Q-04d</t>
  </si>
  <si>
    <t>Quý  này năm nay</t>
  </si>
  <si>
    <t>Quý này năm trước</t>
  </si>
  <si>
    <t>Số dư lũy kế từ đầu năm đến cuối quý này (năm trước)</t>
  </si>
  <si>
    <t>Số dư lũy kế từ đầu năm đến cuối quý này (năm nay)</t>
  </si>
  <si>
    <t>Mẫu số Q-05d</t>
  </si>
  <si>
    <t>Đến 31/03/2015</t>
  </si>
  <si>
    <t>Đến hết 31/03/2015</t>
  </si>
  <si>
    <t>Mẫu số N-06d</t>
  </si>
  <si>
    <t xml:space="preserve"> BÁO CÁO LƯU CHUYỂN TIỀN TỆ </t>
  </si>
  <si>
    <t>Lũy kế từ đầu năm đến cuối quý này(Năm nay)</t>
  </si>
  <si>
    <t>Lũy kế từ đầu năm đến cuối quý này(Năm trước)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</si>
  <si>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</si>
  <si>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</si>
  <si>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</si>
  <si>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</si>
  <si>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</si>
  <si>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</si>
  <si>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</si>
  <si>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</si>
  <si>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trong kỳ (50 = 20+30+40)</t>
  </si>
  <si>
    <t>Tiền và tương đương tiền đầu kỳ</t>
  </si>
  <si>
    <t>Tiền và tương đương tiền cuối kỳ (70 = 50+60+61)</t>
  </si>
  <si>
    <t>Đến  ngày 31/03/2015</t>
  </si>
  <si>
    <t>- Cổ phiếu phổ thông có quyền biểu quyết</t>
  </si>
  <si>
    <t>411a</t>
  </si>
  <si>
    <t>- Cổ phiếu ưu đãi</t>
  </si>
  <si>
    <t>411b</t>
  </si>
  <si>
    <t>3. Quyền chọn chuyển đổi trái phiếu</t>
  </si>
  <si>
    <t>4. Vốn khác của chủ sở hữu</t>
  </si>
  <si>
    <t>5. Cổ phiếu quỹ (*)</t>
  </si>
  <si>
    <t>7. Chênh lệch tỷ giá hối đoái</t>
  </si>
  <si>
    <t>8. Quỹ đầu tư phát triển</t>
  </si>
  <si>
    <t>9. Quỹ hỗ trợ xắp xếp doanh nghiệp</t>
  </si>
  <si>
    <t>10. Quỹ khác thuộc vốn chủ sở hữu</t>
  </si>
  <si>
    <t>- LNST chưa phân phối lũy kế đến cuối kỳ trước</t>
  </si>
  <si>
    <t>- LNST chưa phân phối kỳ này</t>
  </si>
  <si>
    <t>421a</t>
  </si>
  <si>
    <t>6. Chênh lệch đánh giá lại tài sản</t>
  </si>
  <si>
    <t>11. Lợi nhuận sau thuế chưa phân phối</t>
  </si>
  <si>
    <t>12. Nguồn vốn đầu tư XDCB</t>
  </si>
  <si>
    <t>15. Chi phí thuế TNDN hiện hành</t>
  </si>
  <si>
    <t>16. Chi phí thuế TNDN hoãn lại</t>
  </si>
  <si>
    <t>17. Lợi nhuận sau thuế thu nhập doanh nghiệp(60=50-51-52)</t>
  </si>
  <si>
    <t>14. Tổng lợi nhuận kế toán trước thuế(50=30+40)</t>
  </si>
  <si>
    <t>18. Lãi cơ bản trên cổ phiếu(*)</t>
  </si>
  <si>
    <t>19. Lãi suy giảm trên cổ phiếu</t>
  </si>
  <si>
    <t>1. Chứng khoán kinh doanh</t>
  </si>
  <si>
    <t>2. Dự phòng giảm giá chứng khoán kinh doanh(*)</t>
  </si>
  <si>
    <t>3. Đầu tư nắm giữ đến ngày đáo hạn</t>
  </si>
  <si>
    <t>2. Trả trước cho người bán ngắn hạn</t>
  </si>
  <si>
    <t>5. Phải thu về cho vay ngắn hạn</t>
  </si>
  <si>
    <t>7. Dự phòng phải thu ngắn hạn khó đòi(*)</t>
  </si>
  <si>
    <t>8. Tài sản thiếu chở xử lý</t>
  </si>
  <si>
    <t>4. Gia dịch mua bán lại trái phiếu Chính phủ</t>
  </si>
  <si>
    <t>5. Tài sản ngắn hạn khác</t>
  </si>
  <si>
    <t>2. Trả trước cho người bán dài hạn</t>
  </si>
  <si>
    <t>3. Vốn kinh doanh ở đơn vị trực thuộc</t>
  </si>
  <si>
    <t>5. Phải thu về cho vay dài hạn</t>
  </si>
  <si>
    <t>6. Phải thu dài hạn khác</t>
  </si>
  <si>
    <t>7. Dự phòng phải thu dài hạn khó đòi (*)</t>
  </si>
  <si>
    <t xml:space="preserve">    - Giá trị hao mòn lũy kế (*)</t>
  </si>
  <si>
    <t>IV. Tài sản dở dang dài hạn</t>
  </si>
  <si>
    <t>1. Chi phí sản xuất, kinh doanh dở dang dài hạn</t>
  </si>
  <si>
    <t>2. Chi phí xây dựng cơ bản dở dang</t>
  </si>
  <si>
    <t>V. Các khoản đầu tư tài chính dài hạn</t>
  </si>
  <si>
    <t>3. Đầu tư góp vốn vào đơn vị khác</t>
  </si>
  <si>
    <t>4. Dự phòng giảm giá chứng khoán đầu tư dài hạn(*)</t>
  </si>
  <si>
    <t>5. Đầu tư nắm giữ đến ngày đáo hạn</t>
  </si>
  <si>
    <t>VI. Tài sản dài hạn khác</t>
  </si>
  <si>
    <t>TỔNG CỘNG TÀI SẢN( 270=100+200)</t>
  </si>
  <si>
    <t>B. TÀI SẢN DÀI HẠN
 ( 200=210+220+240+250+260)</t>
  </si>
  <si>
    <t>A- TÀI SẢN NGẮN HẠN
(100=110+120+130+140+150)</t>
  </si>
  <si>
    <t>A. NỢ PHẢI TRẢ(300=310+320)</t>
  </si>
  <si>
    <t>B.VỐN CHỦ SỞ HỮU(400=410+420)</t>
  </si>
  <si>
    <t>TỔNG CỘNG NGUỒN VỐN (440=300+400)</t>
  </si>
  <si>
    <t>421b</t>
  </si>
  <si>
    <t>1. Phải thu ngắn hạn của khách hàng</t>
  </si>
  <si>
    <t>6. Phải thu ngắn hạn khác</t>
  </si>
  <si>
    <t>2. Dự phòng giảm giá hàng tồn kho (*)</t>
  </si>
  <si>
    <t>4. Phải thu nội bộ dài hạn</t>
  </si>
  <si>
    <t>3. Thiết bị, vật ư, phụ tùng thay thế dài hạn</t>
  </si>
  <si>
    <t>4. Tài sản dài hạn khác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</si>
  <si>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</si>
  <si>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</si>
  <si>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</si>
  <si>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</si>
  <si>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6. Chi phí phải trả ngắn hạn</t>
  </si>
  <si>
    <t>7. Phải trả nội bộ ngắn hạn</t>
  </si>
  <si>
    <t>8. Doanh thu chưa thực hiện ngắn hạn</t>
  </si>
  <si>
    <t>9. Phải trả ngắn hạn khác</t>
  </si>
  <si>
    <t>10. Vay và nợ thuê tài chính ngắn hạn</t>
  </si>
  <si>
    <t>11. Dự phòng phải trả ngắn hạn</t>
  </si>
  <si>
    <t>12. Quỹ khen thưởng, phúc lợi</t>
  </si>
  <si>
    <t>13. Quỹ bình ổn giá</t>
  </si>
  <si>
    <t>14. Giao dịch mua bán lại trái phiếu chính phủ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</si>
  <si>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</si>
  <si>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</si>
  <si>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</si>
  <si>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</si>
  <si>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>6. Doanh thu chưa thực hiện dài hạn</t>
  </si>
  <si>
    <t>7. Phải trả dài hạn khác</t>
  </si>
  <si>
    <t>8. Vay và nợ thuê tài chính dài hạn</t>
  </si>
  <si>
    <t>9. Trái phiếu chuyển đổi</t>
  </si>
  <si>
    <t>10. Cổ phiếu ưu đãi</t>
  </si>
  <si>
    <t>11. Thuế thu nhập hoãn lại phải trả</t>
  </si>
  <si>
    <t>12. Dự phòng phải trả dài hạn</t>
  </si>
  <si>
    <t>13. Quỹ phát triển khoa học và công nghệ</t>
  </si>
  <si>
    <t>Hà nội, ngày 17 tháng 04  năm 2015</t>
  </si>
  <si>
    <t>KẾ TOÁN LẬP                                                        KẾ TOÁN TRƯỞNG                                                 THỦ TRƯỞNG ĐƠN VỊ</t>
  </si>
  <si>
    <t>KẾ TOÁN LẬP                                               KẾ TOÁN TRƯỞNG                                                 THỦ TRƯỞNG ĐƠN VỊ</t>
  </si>
  <si>
    <t>Dương Thị Thuỷ                                           Nguyễn Văn Hợp                                                   Nguyễn Văn Thường</t>
  </si>
  <si>
    <t>KẾ TOÁN LẬP                                           KẾ TOÁN TRƯỞNG                                           THỦ TRƯỞNG ĐƠN VỊ</t>
  </si>
  <si>
    <t>Dương Thị Thuỷ                                          Nguyễn Văn Hợp                                                Nguyễn Văn Thường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</si>
</sst>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"/>
    <numFmt numFmtId="174" formatCode="0.00000"/>
    <numFmt numFmtId="175" formatCode="0.0000"/>
    <numFmt numFmtId="176" formatCode="0.000"/>
    <numFmt numFmtId="177" formatCode="0.0"/>
  </numFmts>
  <fonts count="45">
    <font>
      <sz val="14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b/>
      <i/>
      <sz val="9"/>
      <name val="Arial"/>
      <family val="2"/>
    </font>
    <font>
      <b/>
      <sz val="15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b/>
      <sz val="12"/>
      <name val="Arial"/>
      <family val="0"/>
    </font>
    <font>
      <sz val="12"/>
      <name val="Times New Roman"/>
      <family val="0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2" fillId="0" borderId="26" xfId="0" applyNumberFormat="1" applyFont="1" applyBorder="1" applyAlignment="1">
      <alignment/>
    </xf>
    <xf numFmtId="37" fontId="2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7" fontId="1" fillId="33" borderId="14" xfId="0" applyNumberFormat="1" applyFont="1" applyFill="1" applyBorder="1" applyAlignment="1">
      <alignment/>
    </xf>
    <xf numFmtId="37" fontId="1" fillId="33" borderId="15" xfId="0" applyNumberFormat="1" applyFont="1" applyFill="1" applyBorder="1" applyAlignment="1">
      <alignment/>
    </xf>
    <xf numFmtId="37" fontId="2" fillId="33" borderId="14" xfId="0" applyNumberFormat="1" applyFont="1" applyFill="1" applyBorder="1" applyAlignment="1">
      <alignment/>
    </xf>
    <xf numFmtId="37" fontId="2" fillId="33" borderId="15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37" fontId="2" fillId="33" borderId="29" xfId="0" applyNumberFormat="1" applyFont="1" applyFill="1" applyBorder="1" applyAlignment="1">
      <alignment/>
    </xf>
    <xf numFmtId="37" fontId="2" fillId="33" borderId="3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7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37" fontId="2" fillId="33" borderId="0" xfId="0" applyNumberFormat="1" applyFont="1" applyFill="1" applyAlignment="1">
      <alignment/>
    </xf>
    <xf numFmtId="0" fontId="1" fillId="0" borderId="13" xfId="0" applyFont="1" applyBorder="1" applyAlignment="1" quotePrefix="1">
      <alignment/>
    </xf>
    <xf numFmtId="0" fontId="1" fillId="0" borderId="13" xfId="0" applyFont="1" applyBorder="1" applyAlignment="1" quotePrefix="1">
      <alignment horizontal="left" indent="1"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39" fontId="1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177" fontId="1" fillId="0" borderId="32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shrinkToFit="1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3" borderId="4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09">
      <selection activeCell="A131" sqref="A131"/>
    </sheetView>
  </sheetViews>
  <sheetFormatPr defaultColWidth="8.88671875" defaultRowHeight="18.75"/>
  <cols>
    <col min="1" max="1" width="31.4453125" style="0" customWidth="1"/>
    <col min="2" max="2" width="6.6640625" style="0" customWidth="1"/>
    <col min="4" max="4" width="11.21484375" style="0" customWidth="1"/>
    <col min="5" max="5" width="10.99609375" style="0" customWidth="1"/>
    <col min="6" max="6" width="14.77734375" style="0" bestFit="1" customWidth="1"/>
    <col min="7" max="7" width="14.4453125" style="0" bestFit="1" customWidth="1"/>
  </cols>
  <sheetData>
    <row r="1" spans="1:5" ht="18.75">
      <c r="A1" s="100" t="s">
        <v>0</v>
      </c>
      <c r="B1" s="96"/>
      <c r="C1" s="101" t="s">
        <v>175</v>
      </c>
      <c r="D1" s="101"/>
      <c r="E1" s="101"/>
    </row>
    <row r="2" spans="1:5" ht="28.5" customHeight="1">
      <c r="A2" s="102" t="s">
        <v>1</v>
      </c>
      <c r="B2" s="102"/>
      <c r="C2" s="103" t="s">
        <v>2</v>
      </c>
      <c r="D2" s="103"/>
      <c r="E2" s="103"/>
    </row>
    <row r="3" spans="1:5" ht="18.75">
      <c r="A3" s="96" t="s">
        <v>3</v>
      </c>
      <c r="B3" s="96"/>
      <c r="C3" s="97" t="s">
        <v>181</v>
      </c>
      <c r="D3" s="97"/>
      <c r="E3" s="97"/>
    </row>
    <row r="4" spans="1:5" ht="18.75">
      <c r="A4" s="1"/>
      <c r="B4" s="1"/>
      <c r="C4" s="1"/>
      <c r="D4" s="1"/>
      <c r="E4" s="1"/>
    </row>
    <row r="5" spans="1:5" ht="19.5">
      <c r="A5" s="98" t="s">
        <v>4</v>
      </c>
      <c r="B5" s="98"/>
      <c r="C5" s="98"/>
      <c r="D5" s="98"/>
      <c r="E5" s="98"/>
    </row>
    <row r="6" spans="1:5" ht="19.5" thickBot="1">
      <c r="A6" s="1"/>
      <c r="B6" s="1"/>
      <c r="C6" s="1"/>
      <c r="D6" s="1"/>
      <c r="E6" s="1"/>
    </row>
    <row r="7" spans="1:5" ht="26.25" customHeight="1">
      <c r="A7" s="2" t="s">
        <v>5</v>
      </c>
      <c r="B7" s="3" t="s">
        <v>6</v>
      </c>
      <c r="C7" s="3" t="s">
        <v>7</v>
      </c>
      <c r="D7" s="3" t="s">
        <v>8</v>
      </c>
      <c r="E7" s="4" t="s">
        <v>9</v>
      </c>
    </row>
    <row r="8" spans="1:5" ht="18" customHeight="1">
      <c r="A8" s="5" t="s">
        <v>10</v>
      </c>
      <c r="B8" s="6"/>
      <c r="C8" s="6"/>
      <c r="D8" s="7"/>
      <c r="E8" s="8"/>
    </row>
    <row r="9" spans="1:5" ht="18" customHeight="1">
      <c r="A9" s="86" t="s">
        <v>247</v>
      </c>
      <c r="B9" s="6" t="s">
        <v>11</v>
      </c>
      <c r="C9" s="6"/>
      <c r="D9" s="7">
        <f>D10+D17+D13+D26+D29</f>
        <v>179028508035</v>
      </c>
      <c r="E9" s="8">
        <f>E10+E17+E13+E26+E29</f>
        <v>192154016126</v>
      </c>
    </row>
    <row r="10" spans="1:5" ht="18" customHeight="1">
      <c r="A10" s="9" t="s">
        <v>12</v>
      </c>
      <c r="B10" s="6" t="s">
        <v>13</v>
      </c>
      <c r="C10" s="6"/>
      <c r="D10" s="7">
        <f>D11+D12</f>
        <v>2044603224</v>
      </c>
      <c r="E10" s="8">
        <f>E11+E12</f>
        <v>3809202546</v>
      </c>
    </row>
    <row r="11" spans="1:5" ht="18" customHeight="1">
      <c r="A11" s="10" t="s">
        <v>14</v>
      </c>
      <c r="B11" s="11" t="s">
        <v>15</v>
      </c>
      <c r="C11" s="11"/>
      <c r="D11" s="12">
        <v>2044603224</v>
      </c>
      <c r="E11" s="13">
        <v>3809202546</v>
      </c>
    </row>
    <row r="12" spans="1:5" ht="18" customHeight="1">
      <c r="A12" s="10" t="s">
        <v>16</v>
      </c>
      <c r="B12" s="11" t="s">
        <v>17</v>
      </c>
      <c r="C12" s="11"/>
      <c r="D12" s="12"/>
      <c r="E12" s="13"/>
    </row>
    <row r="13" spans="1:5" ht="18" customHeight="1">
      <c r="A13" s="9" t="s">
        <v>18</v>
      </c>
      <c r="B13" s="6" t="s">
        <v>19</v>
      </c>
      <c r="C13" s="6"/>
      <c r="D13" s="7">
        <v>0</v>
      </c>
      <c r="E13" s="8">
        <v>0</v>
      </c>
    </row>
    <row r="14" spans="1:5" ht="18" customHeight="1">
      <c r="A14" s="10" t="s">
        <v>222</v>
      </c>
      <c r="B14" s="11" t="s">
        <v>20</v>
      </c>
      <c r="C14" s="11"/>
      <c r="D14" s="12"/>
      <c r="E14" s="13"/>
    </row>
    <row r="15" spans="1:5" ht="18" customHeight="1">
      <c r="A15" s="10" t="s">
        <v>223</v>
      </c>
      <c r="B15" s="11">
        <v>122</v>
      </c>
      <c r="C15" s="11"/>
      <c r="D15" s="12"/>
      <c r="E15" s="13"/>
    </row>
    <row r="16" spans="1:5" ht="18" customHeight="1">
      <c r="A16" s="10" t="s">
        <v>224</v>
      </c>
      <c r="B16" s="11">
        <v>123</v>
      </c>
      <c r="C16" s="11"/>
      <c r="D16" s="12"/>
      <c r="E16" s="13"/>
    </row>
    <row r="17" spans="1:5" ht="18" customHeight="1">
      <c r="A17" s="9" t="s">
        <v>21</v>
      </c>
      <c r="B17" s="6" t="s">
        <v>22</v>
      </c>
      <c r="C17" s="6"/>
      <c r="D17" s="7">
        <f>SUM(D18:D25)</f>
        <v>67251227275</v>
      </c>
      <c r="E17" s="8">
        <f>SUM(E18:E25)</f>
        <v>75495166551</v>
      </c>
    </row>
    <row r="18" spans="1:5" ht="18" customHeight="1">
      <c r="A18" s="10" t="s">
        <v>252</v>
      </c>
      <c r="B18" s="11" t="s">
        <v>23</v>
      </c>
      <c r="C18" s="11"/>
      <c r="D18" s="12">
        <v>39725440628</v>
      </c>
      <c r="E18" s="13">
        <v>49160173164</v>
      </c>
    </row>
    <row r="19" spans="1:5" ht="18" customHeight="1">
      <c r="A19" s="10" t="s">
        <v>225</v>
      </c>
      <c r="B19" s="11" t="s">
        <v>24</v>
      </c>
      <c r="C19" s="11"/>
      <c r="D19" s="12">
        <v>5632754400</v>
      </c>
      <c r="E19" s="13">
        <v>5676754400</v>
      </c>
    </row>
    <row r="20" spans="1:5" ht="18" customHeight="1">
      <c r="A20" s="10" t="s">
        <v>25</v>
      </c>
      <c r="B20" s="11" t="s">
        <v>26</v>
      </c>
      <c r="C20" s="11"/>
      <c r="D20" s="12"/>
      <c r="E20" s="13"/>
    </row>
    <row r="21" spans="1:5" ht="18" customHeight="1">
      <c r="A21" s="10" t="s">
        <v>27</v>
      </c>
      <c r="B21" s="11" t="s">
        <v>28</v>
      </c>
      <c r="C21" s="11"/>
      <c r="D21" s="12"/>
      <c r="E21" s="13"/>
    </row>
    <row r="22" spans="1:5" ht="18" customHeight="1">
      <c r="A22" s="10" t="s">
        <v>226</v>
      </c>
      <c r="B22" s="11">
        <v>135</v>
      </c>
      <c r="C22" s="11"/>
      <c r="D22" s="12"/>
      <c r="E22" s="13"/>
    </row>
    <row r="23" spans="1:5" ht="18" customHeight="1">
      <c r="A23" s="10" t="s">
        <v>253</v>
      </c>
      <c r="B23" s="11">
        <v>136</v>
      </c>
      <c r="C23" s="11"/>
      <c r="D23" s="12">
        <v>25319245434</v>
      </c>
      <c r="E23" s="49">
        <v>24084452174</v>
      </c>
    </row>
    <row r="24" spans="1:5" ht="18" customHeight="1">
      <c r="A24" s="10" t="s">
        <v>227</v>
      </c>
      <c r="B24" s="11">
        <v>137</v>
      </c>
      <c r="C24" s="11"/>
      <c r="D24" s="14">
        <v>-3426213187</v>
      </c>
      <c r="E24" s="15">
        <v>-3426213187</v>
      </c>
    </row>
    <row r="25" spans="1:5" ht="18" customHeight="1">
      <c r="A25" s="10" t="s">
        <v>228</v>
      </c>
      <c r="B25" s="11">
        <v>139</v>
      </c>
      <c r="C25" s="11"/>
      <c r="D25" s="14"/>
      <c r="E25" s="15"/>
    </row>
    <row r="26" spans="1:5" ht="18" customHeight="1">
      <c r="A26" s="9" t="s">
        <v>29</v>
      </c>
      <c r="B26" s="6" t="s">
        <v>30</v>
      </c>
      <c r="C26" s="6"/>
      <c r="D26" s="7">
        <f>SUM(D27:D28)</f>
        <v>109732677536</v>
      </c>
      <c r="E26" s="8">
        <f>SUM(E27:E28)</f>
        <v>112760421821</v>
      </c>
    </row>
    <row r="27" spans="1:5" ht="18" customHeight="1">
      <c r="A27" s="10" t="s">
        <v>31</v>
      </c>
      <c r="B27" s="11" t="s">
        <v>32</v>
      </c>
      <c r="C27" s="11"/>
      <c r="D27" s="59">
        <v>109732677536</v>
      </c>
      <c r="E27" s="13">
        <v>112760421821</v>
      </c>
    </row>
    <row r="28" spans="1:5" ht="18" customHeight="1">
      <c r="A28" s="10" t="s">
        <v>254</v>
      </c>
      <c r="B28" s="11" t="s">
        <v>33</v>
      </c>
      <c r="C28" s="11"/>
      <c r="D28" s="12"/>
      <c r="E28" s="13"/>
    </row>
    <row r="29" spans="1:5" ht="18" customHeight="1">
      <c r="A29" s="9" t="s">
        <v>34</v>
      </c>
      <c r="B29" s="6" t="s">
        <v>35</v>
      </c>
      <c r="C29" s="6"/>
      <c r="D29" s="7">
        <f>SUM(D30:D34)</f>
        <v>0</v>
      </c>
      <c r="E29" s="8">
        <f>SUM(E30:E34)</f>
        <v>89225208</v>
      </c>
    </row>
    <row r="30" spans="1:5" ht="18" customHeight="1">
      <c r="A30" s="10" t="s">
        <v>36</v>
      </c>
      <c r="B30" s="11" t="s">
        <v>37</v>
      </c>
      <c r="C30" s="11"/>
      <c r="D30" s="12">
        <v>0</v>
      </c>
      <c r="E30" s="13">
        <v>89225208</v>
      </c>
    </row>
    <row r="31" spans="1:5" ht="18" customHeight="1">
      <c r="A31" s="10" t="s">
        <v>38</v>
      </c>
      <c r="B31" s="11" t="s">
        <v>39</v>
      </c>
      <c r="C31" s="11"/>
      <c r="D31" s="12"/>
      <c r="E31" s="13"/>
    </row>
    <row r="32" spans="1:5" ht="18" customHeight="1">
      <c r="A32" s="10" t="s">
        <v>40</v>
      </c>
      <c r="B32" s="11">
        <v>153</v>
      </c>
      <c r="C32" s="11"/>
      <c r="D32" s="12"/>
      <c r="E32" s="13"/>
    </row>
    <row r="33" spans="1:5" ht="18" customHeight="1">
      <c r="A33" s="10" t="s">
        <v>229</v>
      </c>
      <c r="B33" s="11">
        <v>154</v>
      </c>
      <c r="C33" s="11"/>
      <c r="D33" s="12"/>
      <c r="E33" s="13"/>
    </row>
    <row r="34" spans="1:5" ht="18" customHeight="1">
      <c r="A34" s="10" t="s">
        <v>230</v>
      </c>
      <c r="B34" s="11">
        <v>155</v>
      </c>
      <c r="C34" s="11"/>
      <c r="D34" s="12">
        <v>0</v>
      </c>
      <c r="E34" s="49">
        <v>0</v>
      </c>
    </row>
    <row r="35" spans="1:5" ht="18" customHeight="1">
      <c r="A35" s="86" t="s">
        <v>246</v>
      </c>
      <c r="B35" s="6" t="s">
        <v>41</v>
      </c>
      <c r="C35" s="6"/>
      <c r="D35" s="7">
        <f>D36+D44+D57+D60+D66</f>
        <v>27413904810</v>
      </c>
      <c r="E35" s="8">
        <f>E36+E44+E57+E60+E66</f>
        <v>28252509281</v>
      </c>
    </row>
    <row r="36" spans="1:5" ht="18" customHeight="1">
      <c r="A36" s="9" t="s">
        <v>42</v>
      </c>
      <c r="B36" s="6" t="s">
        <v>43</v>
      </c>
      <c r="C36" s="6"/>
      <c r="D36" s="7">
        <f>SUM(D37:D43)</f>
        <v>49550000</v>
      </c>
      <c r="E36" s="8">
        <f>SUM(E37:E43)</f>
        <v>49550000</v>
      </c>
    </row>
    <row r="37" spans="1:5" ht="18" customHeight="1">
      <c r="A37" s="10" t="s">
        <v>44</v>
      </c>
      <c r="B37" s="11" t="s">
        <v>45</v>
      </c>
      <c r="C37" s="11"/>
      <c r="D37" s="12"/>
      <c r="E37" s="13"/>
    </row>
    <row r="38" spans="1:5" ht="18" customHeight="1">
      <c r="A38" s="10" t="s">
        <v>231</v>
      </c>
      <c r="B38" s="11">
        <v>212</v>
      </c>
      <c r="C38" s="11"/>
      <c r="D38" s="12"/>
      <c r="E38" s="13"/>
    </row>
    <row r="39" spans="1:5" ht="18" customHeight="1">
      <c r="A39" s="10" t="s">
        <v>232</v>
      </c>
      <c r="B39" s="11">
        <v>213</v>
      </c>
      <c r="C39" s="11"/>
      <c r="D39" s="12"/>
      <c r="E39" s="13"/>
    </row>
    <row r="40" spans="1:5" ht="18" customHeight="1">
      <c r="A40" s="10" t="s">
        <v>255</v>
      </c>
      <c r="B40" s="11">
        <v>214</v>
      </c>
      <c r="C40" s="11"/>
      <c r="D40" s="12"/>
      <c r="E40" s="13"/>
    </row>
    <row r="41" spans="1:5" ht="18" customHeight="1">
      <c r="A41" s="10" t="s">
        <v>233</v>
      </c>
      <c r="B41" s="11">
        <v>215</v>
      </c>
      <c r="C41" s="11"/>
      <c r="D41" s="12"/>
      <c r="E41" s="13"/>
    </row>
    <row r="42" spans="1:5" ht="18" customHeight="1">
      <c r="A42" s="10" t="s">
        <v>234</v>
      </c>
      <c r="B42" s="11">
        <v>216</v>
      </c>
      <c r="C42" s="11"/>
      <c r="D42" s="59">
        <v>49550000</v>
      </c>
      <c r="E42" s="13">
        <v>49550000</v>
      </c>
    </row>
    <row r="43" spans="1:5" ht="18" customHeight="1">
      <c r="A43" s="10" t="s">
        <v>235</v>
      </c>
      <c r="B43" s="11" t="s">
        <v>46</v>
      </c>
      <c r="C43" s="11"/>
      <c r="D43" s="12"/>
      <c r="E43" s="13"/>
    </row>
    <row r="44" spans="1:5" ht="18" customHeight="1">
      <c r="A44" s="9" t="s">
        <v>47</v>
      </c>
      <c r="B44" s="6" t="s">
        <v>48</v>
      </c>
      <c r="C44" s="6"/>
      <c r="D44" s="7">
        <f>D45+D51</f>
        <v>26649316157</v>
      </c>
      <c r="E44" s="8">
        <f>E45+E51</f>
        <v>27411474418</v>
      </c>
    </row>
    <row r="45" spans="1:5" ht="18" customHeight="1">
      <c r="A45" s="9" t="s">
        <v>49</v>
      </c>
      <c r="B45" s="6" t="s">
        <v>50</v>
      </c>
      <c r="C45" s="6"/>
      <c r="D45" s="7">
        <f>D46+D47</f>
        <v>10548973794</v>
      </c>
      <c r="E45" s="8">
        <f>E46+E47</f>
        <v>11311132055</v>
      </c>
    </row>
    <row r="46" spans="1:5" ht="18" customHeight="1">
      <c r="A46" s="10" t="s">
        <v>51</v>
      </c>
      <c r="B46" s="11" t="s">
        <v>52</v>
      </c>
      <c r="C46" s="11"/>
      <c r="D46" s="12">
        <v>29283492873</v>
      </c>
      <c r="E46" s="49">
        <v>29283492873</v>
      </c>
    </row>
    <row r="47" spans="1:5" ht="18" customHeight="1">
      <c r="A47" s="10" t="s">
        <v>236</v>
      </c>
      <c r="B47" s="11" t="s">
        <v>53</v>
      </c>
      <c r="C47" s="11"/>
      <c r="D47" s="14">
        <v>-18734519079</v>
      </c>
      <c r="E47" s="15">
        <v>-17972360818</v>
      </c>
    </row>
    <row r="48" spans="1:5" ht="18" customHeight="1">
      <c r="A48" s="9" t="s">
        <v>54</v>
      </c>
      <c r="B48" s="6" t="s">
        <v>55</v>
      </c>
      <c r="C48" s="6"/>
      <c r="D48" s="7"/>
      <c r="E48" s="8">
        <v>0</v>
      </c>
    </row>
    <row r="49" spans="1:5" ht="18" customHeight="1">
      <c r="A49" s="10" t="s">
        <v>51</v>
      </c>
      <c r="B49" s="11" t="s">
        <v>56</v>
      </c>
      <c r="C49" s="11"/>
      <c r="D49" s="12"/>
      <c r="E49" s="13">
        <v>0</v>
      </c>
    </row>
    <row r="50" spans="1:5" ht="18" customHeight="1">
      <c r="A50" s="10" t="s">
        <v>236</v>
      </c>
      <c r="B50" s="11" t="s">
        <v>57</v>
      </c>
      <c r="C50" s="11"/>
      <c r="D50" s="12"/>
      <c r="E50" s="13">
        <v>0</v>
      </c>
    </row>
    <row r="51" spans="1:5" ht="18" customHeight="1">
      <c r="A51" s="9" t="s">
        <v>58</v>
      </c>
      <c r="B51" s="6" t="s">
        <v>59</v>
      </c>
      <c r="C51" s="6"/>
      <c r="D51" s="7">
        <f>D52</f>
        <v>16100342363</v>
      </c>
      <c r="E51" s="8">
        <f>E52</f>
        <v>16100342363</v>
      </c>
    </row>
    <row r="52" spans="1:5" ht="18" customHeight="1">
      <c r="A52" s="10" t="s">
        <v>51</v>
      </c>
      <c r="B52" s="11" t="s">
        <v>60</v>
      </c>
      <c r="C52" s="11"/>
      <c r="D52" s="12">
        <v>16100342363</v>
      </c>
      <c r="E52" s="13">
        <v>16100342363</v>
      </c>
    </row>
    <row r="53" spans="1:5" ht="18" customHeight="1">
      <c r="A53" s="10" t="s">
        <v>236</v>
      </c>
      <c r="B53" s="11" t="s">
        <v>61</v>
      </c>
      <c r="C53" s="11"/>
      <c r="D53" s="12"/>
      <c r="E53" s="13"/>
    </row>
    <row r="54" spans="1:5" ht="18" customHeight="1">
      <c r="A54" s="9" t="s">
        <v>62</v>
      </c>
      <c r="B54" s="6">
        <v>230</v>
      </c>
      <c r="C54" s="6"/>
      <c r="D54" s="7">
        <v>0</v>
      </c>
      <c r="E54" s="8">
        <v>0</v>
      </c>
    </row>
    <row r="55" spans="1:5" ht="18" customHeight="1">
      <c r="A55" s="10" t="s">
        <v>51</v>
      </c>
      <c r="B55" s="11">
        <v>231</v>
      </c>
      <c r="C55" s="11"/>
      <c r="D55" s="12">
        <v>0</v>
      </c>
      <c r="E55" s="13">
        <v>0</v>
      </c>
    </row>
    <row r="56" spans="1:5" ht="18" customHeight="1">
      <c r="A56" s="10" t="s">
        <v>236</v>
      </c>
      <c r="B56" s="11">
        <v>232</v>
      </c>
      <c r="C56" s="11"/>
      <c r="D56" s="12">
        <v>0</v>
      </c>
      <c r="E56" s="13">
        <v>0</v>
      </c>
    </row>
    <row r="57" spans="1:5" s="85" customFormat="1" ht="18" customHeight="1">
      <c r="A57" s="9" t="s">
        <v>237</v>
      </c>
      <c r="B57" s="6">
        <v>240</v>
      </c>
      <c r="C57" s="6"/>
      <c r="D57" s="7">
        <v>0</v>
      </c>
      <c r="E57" s="8">
        <v>0</v>
      </c>
    </row>
    <row r="58" spans="1:5" ht="18" customHeight="1">
      <c r="A58" s="10" t="s">
        <v>238</v>
      </c>
      <c r="B58" s="11">
        <v>241</v>
      </c>
      <c r="C58" s="11"/>
      <c r="D58" s="12"/>
      <c r="E58" s="13"/>
    </row>
    <row r="59" spans="1:5" ht="18" customHeight="1">
      <c r="A59" s="10" t="s">
        <v>239</v>
      </c>
      <c r="B59" s="11">
        <v>242</v>
      </c>
      <c r="C59" s="11"/>
      <c r="D59" s="12"/>
      <c r="E59" s="13"/>
    </row>
    <row r="60" spans="1:5" ht="18" customHeight="1">
      <c r="A60" s="9" t="s">
        <v>240</v>
      </c>
      <c r="B60" s="6" t="s">
        <v>63</v>
      </c>
      <c r="C60" s="6"/>
      <c r="D60" s="7">
        <f>SUM(D61:D65)</f>
        <v>0</v>
      </c>
      <c r="E60" s="8">
        <f>SUM(E61:E65)</f>
        <v>0</v>
      </c>
    </row>
    <row r="61" spans="1:5" ht="18" customHeight="1">
      <c r="A61" s="10" t="s">
        <v>64</v>
      </c>
      <c r="B61" s="11" t="s">
        <v>65</v>
      </c>
      <c r="C61" s="11"/>
      <c r="D61" s="12">
        <v>0</v>
      </c>
      <c r="E61" s="13">
        <v>0</v>
      </c>
    </row>
    <row r="62" spans="1:5" ht="18" customHeight="1">
      <c r="A62" s="10" t="s">
        <v>66</v>
      </c>
      <c r="B62" s="11" t="s">
        <v>67</v>
      </c>
      <c r="C62" s="11"/>
      <c r="D62" s="12">
        <v>0</v>
      </c>
      <c r="E62" s="13">
        <v>0</v>
      </c>
    </row>
    <row r="63" spans="1:5" ht="18" customHeight="1">
      <c r="A63" s="10" t="s">
        <v>241</v>
      </c>
      <c r="B63" s="11">
        <v>253</v>
      </c>
      <c r="C63" s="11"/>
      <c r="D63" s="12"/>
      <c r="E63" s="13"/>
    </row>
    <row r="64" spans="1:5" ht="18" customHeight="1">
      <c r="A64" s="10" t="s">
        <v>242</v>
      </c>
      <c r="B64" s="11">
        <v>254</v>
      </c>
      <c r="C64" s="11"/>
      <c r="D64" s="12"/>
      <c r="E64" s="13"/>
    </row>
    <row r="65" spans="1:5" ht="18" customHeight="1">
      <c r="A65" s="10" t="s">
        <v>243</v>
      </c>
      <c r="B65" s="11">
        <v>255</v>
      </c>
      <c r="C65" s="11"/>
      <c r="D65" s="12"/>
      <c r="E65" s="13"/>
    </row>
    <row r="66" spans="1:5" ht="18" customHeight="1">
      <c r="A66" s="9" t="s">
        <v>244</v>
      </c>
      <c r="B66" s="6" t="s">
        <v>68</v>
      </c>
      <c r="C66" s="6"/>
      <c r="D66" s="7">
        <f>SUM(D67:D70)</f>
        <v>715038653</v>
      </c>
      <c r="E66" s="8">
        <f>SUM(E67:E70)</f>
        <v>791484863</v>
      </c>
    </row>
    <row r="67" spans="1:5" ht="18" customHeight="1">
      <c r="A67" s="10" t="s">
        <v>69</v>
      </c>
      <c r="B67" s="11" t="s">
        <v>70</v>
      </c>
      <c r="C67" s="11"/>
      <c r="D67" s="12">
        <v>715038653</v>
      </c>
      <c r="E67" s="13">
        <v>791484863</v>
      </c>
    </row>
    <row r="68" spans="1:5" ht="18" customHeight="1">
      <c r="A68" s="10" t="s">
        <v>71</v>
      </c>
      <c r="B68" s="11" t="s">
        <v>72</v>
      </c>
      <c r="C68" s="11"/>
      <c r="D68" s="12">
        <v>0</v>
      </c>
      <c r="E68" s="13">
        <v>0</v>
      </c>
    </row>
    <row r="69" spans="1:5" ht="18" customHeight="1">
      <c r="A69" s="10" t="s">
        <v>256</v>
      </c>
      <c r="B69" s="11">
        <v>263</v>
      </c>
      <c r="C69" s="11"/>
      <c r="D69" s="12"/>
      <c r="E69" s="13"/>
    </row>
    <row r="70" spans="1:5" ht="18" customHeight="1">
      <c r="A70" s="87" t="s">
        <v>257</v>
      </c>
      <c r="B70" s="88">
        <v>268</v>
      </c>
      <c r="C70" s="88"/>
      <c r="D70" s="89"/>
      <c r="E70" s="90"/>
    </row>
    <row r="71" spans="1:5" ht="18" customHeight="1">
      <c r="A71" s="16" t="s">
        <v>245</v>
      </c>
      <c r="B71" s="17" t="s">
        <v>73</v>
      </c>
      <c r="C71" s="17"/>
      <c r="D71" s="18">
        <f>D35+D9</f>
        <v>206442412845</v>
      </c>
      <c r="E71" s="19">
        <f>E35+E9</f>
        <v>220406525407</v>
      </c>
    </row>
    <row r="72" spans="1:5" ht="18" customHeight="1">
      <c r="A72" s="20" t="s">
        <v>74</v>
      </c>
      <c r="B72" s="21"/>
      <c r="C72" s="21"/>
      <c r="D72" s="22"/>
      <c r="E72" s="23"/>
    </row>
    <row r="73" spans="1:5" ht="18" customHeight="1">
      <c r="A73" s="9" t="s">
        <v>248</v>
      </c>
      <c r="B73" s="6" t="s">
        <v>75</v>
      </c>
      <c r="C73" s="6"/>
      <c r="D73" s="7">
        <f>D74+D88</f>
        <v>152803356856</v>
      </c>
      <c r="E73" s="8">
        <f>E74+E88</f>
        <v>166631450702</v>
      </c>
    </row>
    <row r="74" spans="1:5" ht="18" customHeight="1">
      <c r="A74" s="9" t="s">
        <v>76</v>
      </c>
      <c r="B74" s="6" t="s">
        <v>77</v>
      </c>
      <c r="C74" s="6"/>
      <c r="D74" s="7">
        <f>SUM(D75:D87)</f>
        <v>81886756856</v>
      </c>
      <c r="E74" s="8">
        <f>SUM(E75:E87)</f>
        <v>95009250702</v>
      </c>
    </row>
    <row r="75" spans="1:5" ht="18" customHeight="1">
      <c r="A75" s="10" t="s">
        <v>258</v>
      </c>
      <c r="B75" s="11" t="s">
        <v>78</v>
      </c>
      <c r="C75" s="11"/>
      <c r="D75" s="12">
        <v>13950474768</v>
      </c>
      <c r="E75" s="13">
        <v>19424726385</v>
      </c>
    </row>
    <row r="76" spans="1:5" ht="18" customHeight="1">
      <c r="A76" s="10" t="s">
        <v>259</v>
      </c>
      <c r="B76" s="11">
        <v>312</v>
      </c>
      <c r="C76" s="11"/>
      <c r="D76" s="12">
        <v>7945802264</v>
      </c>
      <c r="E76" s="49">
        <v>7945802264</v>
      </c>
    </row>
    <row r="77" spans="1:5" ht="18" customHeight="1">
      <c r="A77" s="10" t="s">
        <v>260</v>
      </c>
      <c r="B77" s="11">
        <v>313</v>
      </c>
      <c r="C77" s="11"/>
      <c r="D77" s="12">
        <v>7634367581</v>
      </c>
      <c r="E77" s="13">
        <v>10677378125</v>
      </c>
    </row>
    <row r="78" spans="1:5" ht="18" customHeight="1">
      <c r="A78" s="10" t="s">
        <v>261</v>
      </c>
      <c r="B78" s="11">
        <v>314</v>
      </c>
      <c r="C78" s="11"/>
      <c r="D78" s="12">
        <v>190373776</v>
      </c>
      <c r="E78" s="13">
        <v>189512674</v>
      </c>
    </row>
    <row r="79" spans="1:5" ht="18" customHeight="1">
      <c r="A79" s="10" t="s">
        <v>262</v>
      </c>
      <c r="B79" s="11">
        <v>315</v>
      </c>
      <c r="C79" s="11"/>
      <c r="D79" s="12">
        <v>17970821058</v>
      </c>
      <c r="E79" s="49">
        <v>17342871859</v>
      </c>
    </row>
    <row r="80" spans="1:5" ht="18" customHeight="1">
      <c r="A80" s="10" t="s">
        <v>263</v>
      </c>
      <c r="B80" s="11" t="s">
        <v>79</v>
      </c>
      <c r="C80" s="11"/>
      <c r="D80" s="12"/>
      <c r="E80" s="13"/>
    </row>
    <row r="81" spans="1:5" ht="18" customHeight="1">
      <c r="A81" s="10" t="s">
        <v>264</v>
      </c>
      <c r="B81" s="11" t="s">
        <v>80</v>
      </c>
      <c r="C81" s="11"/>
      <c r="D81" s="12"/>
      <c r="E81" s="13"/>
    </row>
    <row r="82" spans="1:5" ht="18" customHeight="1">
      <c r="A82" s="10" t="s">
        <v>265</v>
      </c>
      <c r="B82" s="11" t="s">
        <v>81</v>
      </c>
      <c r="C82" s="11"/>
      <c r="D82" s="12">
        <v>2992186124</v>
      </c>
      <c r="E82" s="13">
        <v>4501030824</v>
      </c>
    </row>
    <row r="83" spans="1:5" ht="18" customHeight="1">
      <c r="A83" s="10" t="s">
        <v>266</v>
      </c>
      <c r="B83" s="11" t="s">
        <v>82</v>
      </c>
      <c r="C83" s="11"/>
      <c r="D83" s="12">
        <v>30684203983</v>
      </c>
      <c r="E83" s="13">
        <v>34539661069</v>
      </c>
    </row>
    <row r="84" spans="1:5" ht="18" customHeight="1">
      <c r="A84" s="10" t="s">
        <v>267</v>
      </c>
      <c r="B84" s="11">
        <v>321</v>
      </c>
      <c r="C84" s="11"/>
      <c r="D84" s="12"/>
      <c r="E84" s="13"/>
    </row>
    <row r="85" spans="1:5" ht="18" customHeight="1">
      <c r="A85" s="10" t="s">
        <v>268</v>
      </c>
      <c r="B85" s="11">
        <v>322</v>
      </c>
      <c r="C85" s="11"/>
      <c r="D85" s="12">
        <v>518527302</v>
      </c>
      <c r="E85" s="13">
        <v>388267502</v>
      </c>
    </row>
    <row r="86" spans="1:5" ht="18" customHeight="1">
      <c r="A86" s="10" t="s">
        <v>269</v>
      </c>
      <c r="B86" s="11">
        <v>323</v>
      </c>
      <c r="C86" s="11"/>
      <c r="D86" s="12"/>
      <c r="E86" s="13"/>
    </row>
    <row r="87" spans="1:5" ht="18" customHeight="1">
      <c r="A87" s="10" t="s">
        <v>270</v>
      </c>
      <c r="B87" s="11">
        <v>324</v>
      </c>
      <c r="C87" s="11"/>
      <c r="D87" s="12"/>
      <c r="E87" s="13"/>
    </row>
    <row r="88" spans="1:5" ht="18" customHeight="1">
      <c r="A88" s="9" t="s">
        <v>83</v>
      </c>
      <c r="B88" s="6" t="s">
        <v>84</v>
      </c>
      <c r="C88" s="6"/>
      <c r="D88" s="7">
        <f>SUM(D89:D97)</f>
        <v>70916600000</v>
      </c>
      <c r="E88" s="8">
        <f>SUM(E89:E97)</f>
        <v>71622200000</v>
      </c>
    </row>
    <row r="89" spans="1:5" ht="18" customHeight="1">
      <c r="A89" s="10" t="s">
        <v>85</v>
      </c>
      <c r="B89" s="11" t="s">
        <v>86</v>
      </c>
      <c r="C89" s="11"/>
      <c r="D89" s="12"/>
      <c r="E89" s="13">
        <v>0</v>
      </c>
    </row>
    <row r="90" spans="1:5" ht="18" customHeight="1">
      <c r="A90" s="10" t="s">
        <v>271</v>
      </c>
      <c r="B90" s="11" t="s">
        <v>87</v>
      </c>
      <c r="C90" s="11"/>
      <c r="D90" s="12"/>
      <c r="E90" s="13">
        <v>0</v>
      </c>
    </row>
    <row r="91" spans="1:5" ht="18" customHeight="1">
      <c r="A91" s="10" t="s">
        <v>272</v>
      </c>
      <c r="B91" s="11" t="s">
        <v>88</v>
      </c>
      <c r="C91" s="11"/>
      <c r="D91" s="12"/>
      <c r="E91" s="13">
        <v>0</v>
      </c>
    </row>
    <row r="92" spans="1:5" ht="18" customHeight="1">
      <c r="A92" s="10" t="s">
        <v>273</v>
      </c>
      <c r="B92" s="11" t="s">
        <v>89</v>
      </c>
      <c r="C92" s="11"/>
      <c r="D92" s="12"/>
      <c r="E92" s="13">
        <v>0</v>
      </c>
    </row>
    <row r="93" spans="1:5" ht="18" customHeight="1">
      <c r="A93" s="10" t="s">
        <v>274</v>
      </c>
      <c r="B93" s="11" t="s">
        <v>90</v>
      </c>
      <c r="C93" s="11"/>
      <c r="D93" s="12"/>
      <c r="E93" s="13">
        <v>0</v>
      </c>
    </row>
    <row r="94" spans="1:5" ht="18" customHeight="1">
      <c r="A94" s="10" t="s">
        <v>275</v>
      </c>
      <c r="B94" s="11" t="s">
        <v>91</v>
      </c>
      <c r="C94" s="11"/>
      <c r="D94" s="12"/>
      <c r="E94" s="13">
        <v>0</v>
      </c>
    </row>
    <row r="95" spans="1:5" ht="18" customHeight="1">
      <c r="A95" s="10" t="s">
        <v>276</v>
      </c>
      <c r="B95" s="11" t="s">
        <v>92</v>
      </c>
      <c r="C95" s="11"/>
      <c r="D95" s="12"/>
      <c r="E95" s="13">
        <v>0</v>
      </c>
    </row>
    <row r="96" spans="1:5" ht="18" customHeight="1">
      <c r="A96" s="10" t="s">
        <v>277</v>
      </c>
      <c r="B96" s="11" t="s">
        <v>93</v>
      </c>
      <c r="C96" s="11"/>
      <c r="D96" s="12">
        <v>70916600000</v>
      </c>
      <c r="E96" s="13">
        <v>71622200000</v>
      </c>
    </row>
    <row r="97" spans="1:5" ht="18" customHeight="1">
      <c r="A97" s="10" t="s">
        <v>278</v>
      </c>
      <c r="B97" s="11" t="s">
        <v>94</v>
      </c>
      <c r="C97" s="11"/>
      <c r="D97" s="12"/>
      <c r="E97" s="13">
        <v>0</v>
      </c>
    </row>
    <row r="98" spans="1:5" ht="18" customHeight="1">
      <c r="A98" s="10" t="s">
        <v>279</v>
      </c>
      <c r="B98" s="11">
        <v>340</v>
      </c>
      <c r="C98" s="11"/>
      <c r="D98" s="12"/>
      <c r="E98" s="13"/>
    </row>
    <row r="99" spans="1:5" ht="18" customHeight="1">
      <c r="A99" s="10" t="s">
        <v>280</v>
      </c>
      <c r="B99" s="11">
        <v>341</v>
      </c>
      <c r="C99" s="11"/>
      <c r="D99" s="12"/>
      <c r="E99" s="13"/>
    </row>
    <row r="100" spans="1:5" ht="18" customHeight="1">
      <c r="A100" s="10" t="s">
        <v>281</v>
      </c>
      <c r="B100" s="11">
        <v>342</v>
      </c>
      <c r="C100" s="11"/>
      <c r="D100" s="12"/>
      <c r="E100" s="13"/>
    </row>
    <row r="101" spans="1:5" ht="18" customHeight="1">
      <c r="A101" s="10" t="s">
        <v>282</v>
      </c>
      <c r="B101" s="11">
        <v>343</v>
      </c>
      <c r="C101" s="11"/>
      <c r="D101" s="12"/>
      <c r="E101" s="13"/>
    </row>
    <row r="102" spans="1:5" ht="18" customHeight="1">
      <c r="A102" s="9" t="s">
        <v>249</v>
      </c>
      <c r="B102" s="6" t="s">
        <v>95</v>
      </c>
      <c r="C102" s="6"/>
      <c r="D102" s="7">
        <f>D103+D120</f>
        <v>53639055989</v>
      </c>
      <c r="E102" s="8">
        <f>E103+E120</f>
        <v>53775074705</v>
      </c>
    </row>
    <row r="103" spans="1:5" ht="18" customHeight="1">
      <c r="A103" s="9" t="s">
        <v>96</v>
      </c>
      <c r="B103" s="6" t="s">
        <v>97</v>
      </c>
      <c r="C103" s="6"/>
      <c r="D103" s="7">
        <f>D104+D107+D108+D109+D110+D111+D112+D113+D114+D115+D116+D119</f>
        <v>53639055989</v>
      </c>
      <c r="E103" s="55">
        <f>E104+E107+E108+E109+E110+E111+E112+E113+E114+E115+E116+E119</f>
        <v>53775074705</v>
      </c>
    </row>
    <row r="104" spans="1:5" ht="18" customHeight="1">
      <c r="A104" s="10" t="s">
        <v>98</v>
      </c>
      <c r="B104" s="11" t="s">
        <v>99</v>
      </c>
      <c r="C104" s="11"/>
      <c r="D104" s="12">
        <f>SUM(D105:D106)</f>
        <v>46000000000</v>
      </c>
      <c r="E104" s="13">
        <f>SUM(E105:E106)</f>
        <v>46000000000</v>
      </c>
    </row>
    <row r="105" spans="1:5" ht="18" customHeight="1">
      <c r="A105" s="74" t="s">
        <v>199</v>
      </c>
      <c r="B105" s="11" t="s">
        <v>200</v>
      </c>
      <c r="C105" s="11"/>
      <c r="D105" s="59">
        <v>46000000000</v>
      </c>
      <c r="E105" s="49">
        <v>46000000000</v>
      </c>
    </row>
    <row r="106" spans="1:5" ht="18" customHeight="1">
      <c r="A106" s="74" t="s">
        <v>201</v>
      </c>
      <c r="B106" s="11" t="s">
        <v>202</v>
      </c>
      <c r="C106" s="11"/>
      <c r="D106" s="12"/>
      <c r="E106" s="13"/>
    </row>
    <row r="107" spans="1:5" ht="18" customHeight="1">
      <c r="A107" s="10" t="s">
        <v>100</v>
      </c>
      <c r="B107" s="11" t="s">
        <v>101</v>
      </c>
      <c r="C107" s="11"/>
      <c r="D107" s="12">
        <v>4118298000</v>
      </c>
      <c r="E107" s="13">
        <v>4118298000</v>
      </c>
    </row>
    <row r="108" spans="1:5" ht="18" customHeight="1">
      <c r="A108" s="10" t="s">
        <v>203</v>
      </c>
      <c r="B108" s="11">
        <v>413</v>
      </c>
      <c r="C108" s="11"/>
      <c r="D108" s="12"/>
      <c r="E108" s="13"/>
    </row>
    <row r="109" spans="1:5" ht="18" customHeight="1">
      <c r="A109" s="10" t="s">
        <v>204</v>
      </c>
      <c r="B109" s="11">
        <v>414</v>
      </c>
      <c r="C109" s="11"/>
      <c r="D109" s="12"/>
      <c r="E109" s="13"/>
    </row>
    <row r="110" spans="1:5" ht="18" customHeight="1">
      <c r="A110" s="10" t="s">
        <v>205</v>
      </c>
      <c r="B110" s="11">
        <v>415</v>
      </c>
      <c r="C110" s="11"/>
      <c r="D110" s="12"/>
      <c r="E110" s="13"/>
    </row>
    <row r="111" spans="1:5" ht="18" customHeight="1">
      <c r="A111" s="10" t="s">
        <v>213</v>
      </c>
      <c r="B111" s="11">
        <v>416</v>
      </c>
      <c r="C111" s="11"/>
      <c r="D111" s="12"/>
      <c r="E111" s="13"/>
    </row>
    <row r="112" spans="1:5" ht="18" customHeight="1">
      <c r="A112" s="10" t="s">
        <v>206</v>
      </c>
      <c r="B112" s="11">
        <v>417</v>
      </c>
      <c r="C112" s="11"/>
      <c r="D112" s="12"/>
      <c r="E112" s="13"/>
    </row>
    <row r="113" spans="1:5" ht="18" customHeight="1">
      <c r="A113" s="10" t="s">
        <v>207</v>
      </c>
      <c r="B113" s="11">
        <v>418</v>
      </c>
      <c r="C113" s="11"/>
      <c r="D113" s="12">
        <v>1789516825</v>
      </c>
      <c r="E113" s="13">
        <v>1679262625</v>
      </c>
    </row>
    <row r="114" spans="1:5" ht="18" customHeight="1">
      <c r="A114" s="10" t="s">
        <v>208</v>
      </c>
      <c r="B114" s="11">
        <v>419</v>
      </c>
      <c r="C114" s="11"/>
      <c r="D114" s="12">
        <v>0</v>
      </c>
      <c r="E114" s="13"/>
    </row>
    <row r="115" spans="1:5" ht="18" customHeight="1">
      <c r="A115" s="10" t="s">
        <v>209</v>
      </c>
      <c r="B115" s="11">
        <v>420</v>
      </c>
      <c r="C115" s="11"/>
      <c r="D115" s="12"/>
      <c r="E115" s="13"/>
    </row>
    <row r="116" spans="1:5" ht="18" customHeight="1">
      <c r="A116" s="10" t="s">
        <v>214</v>
      </c>
      <c r="B116" s="11">
        <v>421</v>
      </c>
      <c r="C116" s="11"/>
      <c r="D116" s="60">
        <f>SUM(D117:D118)</f>
        <v>1731241164</v>
      </c>
      <c r="E116" s="24">
        <f>SUM(E117:E118)</f>
        <v>1977514080</v>
      </c>
    </row>
    <row r="117" spans="1:7" ht="18" customHeight="1">
      <c r="A117" s="73" t="s">
        <v>210</v>
      </c>
      <c r="B117" s="11" t="s">
        <v>212</v>
      </c>
      <c r="C117" s="11"/>
      <c r="D117" s="60">
        <v>690000080</v>
      </c>
      <c r="E117" s="24">
        <v>-7694552335</v>
      </c>
      <c r="G117" s="75"/>
    </row>
    <row r="118" spans="1:5" ht="18" customHeight="1">
      <c r="A118" s="73" t="s">
        <v>211</v>
      </c>
      <c r="B118" s="11" t="s">
        <v>251</v>
      </c>
      <c r="C118" s="11"/>
      <c r="D118" s="60">
        <v>1041241084</v>
      </c>
      <c r="E118" s="24">
        <v>9672066415</v>
      </c>
    </row>
    <row r="119" spans="1:5" ht="18" customHeight="1">
      <c r="A119" s="10" t="s">
        <v>215</v>
      </c>
      <c r="B119" s="11">
        <v>422</v>
      </c>
      <c r="C119" s="11"/>
      <c r="D119" s="12">
        <v>0</v>
      </c>
      <c r="E119" s="13">
        <v>0</v>
      </c>
    </row>
    <row r="120" spans="1:5" ht="18" customHeight="1">
      <c r="A120" s="9" t="s">
        <v>102</v>
      </c>
      <c r="B120" s="6" t="s">
        <v>103</v>
      </c>
      <c r="C120" s="6"/>
      <c r="D120" s="7">
        <v>0</v>
      </c>
      <c r="E120" s="8">
        <v>0</v>
      </c>
    </row>
    <row r="121" spans="1:5" ht="18" customHeight="1">
      <c r="A121" s="10" t="s">
        <v>104</v>
      </c>
      <c r="B121" s="11" t="s">
        <v>105</v>
      </c>
      <c r="C121" s="11"/>
      <c r="D121" s="12">
        <v>0</v>
      </c>
      <c r="E121" s="13">
        <v>0</v>
      </c>
    </row>
    <row r="122" spans="1:5" ht="18" customHeight="1">
      <c r="A122" s="10" t="s">
        <v>106</v>
      </c>
      <c r="B122" s="11" t="s">
        <v>107</v>
      </c>
      <c r="C122" s="11"/>
      <c r="D122" s="12">
        <v>0</v>
      </c>
      <c r="E122" s="13">
        <v>0</v>
      </c>
    </row>
    <row r="123" spans="1:7" ht="18" customHeight="1">
      <c r="A123" s="16" t="s">
        <v>250</v>
      </c>
      <c r="B123" s="17" t="s">
        <v>108</v>
      </c>
      <c r="C123" s="17"/>
      <c r="D123" s="18">
        <f>D102+D73</f>
        <v>206442412845</v>
      </c>
      <c r="E123" s="19">
        <f>E102+E73</f>
        <v>220406525407</v>
      </c>
      <c r="F123" s="76"/>
      <c r="G123" s="76"/>
    </row>
    <row r="124" spans="1:5" ht="18.75">
      <c r="A124" s="25"/>
      <c r="B124" s="25"/>
      <c r="C124" s="25"/>
      <c r="D124" s="25"/>
      <c r="E124" s="25"/>
    </row>
    <row r="125" spans="1:5" ht="18.75">
      <c r="A125" s="25"/>
      <c r="B125" s="25"/>
      <c r="C125" s="25"/>
      <c r="D125" s="99" t="s">
        <v>283</v>
      </c>
      <c r="E125" s="99"/>
    </row>
    <row r="126" spans="1:5" ht="18.75">
      <c r="A126" s="25" t="s">
        <v>285</v>
      </c>
      <c r="B126" s="25"/>
      <c r="C126" s="25"/>
      <c r="D126" s="26"/>
      <c r="E126" s="26"/>
    </row>
    <row r="127" spans="1:5" ht="18.75">
      <c r="A127" s="25"/>
      <c r="B127" s="25"/>
      <c r="C127" s="25"/>
      <c r="D127" s="26"/>
      <c r="E127" s="26"/>
    </row>
    <row r="128" spans="1:5" ht="18.75">
      <c r="A128" s="25"/>
      <c r="B128" s="25"/>
      <c r="C128" s="25"/>
      <c r="D128" s="26"/>
      <c r="E128" s="26"/>
    </row>
    <row r="129" spans="1:5" ht="18.75">
      <c r="A129" s="25"/>
      <c r="B129" s="25"/>
      <c r="C129" s="25"/>
      <c r="D129" s="25"/>
      <c r="E129" s="25"/>
    </row>
    <row r="130" spans="1:5" ht="18.75">
      <c r="A130" s="25"/>
      <c r="B130" s="25"/>
      <c r="C130" s="25"/>
      <c r="D130" s="25"/>
      <c r="E130" s="25"/>
    </row>
    <row r="131" spans="1:5" ht="18.75">
      <c r="A131" s="25" t="s">
        <v>286</v>
      </c>
      <c r="B131" s="25"/>
      <c r="C131" s="25"/>
      <c r="D131" s="25"/>
      <c r="E131" s="25"/>
    </row>
    <row r="132" spans="1:5" ht="18.75">
      <c r="A132" s="25"/>
      <c r="B132" s="25"/>
      <c r="C132" s="25"/>
      <c r="D132" s="25"/>
      <c r="E132" s="25"/>
    </row>
    <row r="133" spans="1:5" ht="18.75">
      <c r="A133" s="25"/>
      <c r="B133" s="25"/>
      <c r="C133" s="25"/>
      <c r="D133" s="25"/>
      <c r="E133" s="25"/>
    </row>
  </sheetData>
  <sheetProtection/>
  <mergeCells count="8">
    <mergeCell ref="A3:B3"/>
    <mergeCell ref="C3:E3"/>
    <mergeCell ref="A5:E5"/>
    <mergeCell ref="D125:E125"/>
    <mergeCell ref="A1:B1"/>
    <mergeCell ref="C1:E1"/>
    <mergeCell ref="A2:B2"/>
    <mergeCell ref="C2:E2"/>
  </mergeCells>
  <printOptions/>
  <pageMargins left="0.94" right="0.34" top="0.53" bottom="0.51" header="0.3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7">
      <selection activeCell="G20" sqref="G20"/>
    </sheetView>
  </sheetViews>
  <sheetFormatPr defaultColWidth="8.88671875" defaultRowHeight="18.75"/>
  <cols>
    <col min="1" max="1" width="36.3359375" style="0" customWidth="1"/>
    <col min="2" max="2" width="6.6640625" style="0" customWidth="1"/>
    <col min="3" max="3" width="4.99609375" style="0" bestFit="1" customWidth="1"/>
    <col min="4" max="4" width="10.77734375" style="0" customWidth="1"/>
    <col min="5" max="5" width="11.10546875" style="0" customWidth="1"/>
    <col min="6" max="7" width="12.10546875" style="0" customWidth="1"/>
  </cols>
  <sheetData>
    <row r="1" spans="1:7" ht="18.75">
      <c r="A1" s="100" t="s">
        <v>0</v>
      </c>
      <c r="B1" s="96"/>
      <c r="C1" s="101" t="s">
        <v>180</v>
      </c>
      <c r="D1" s="101"/>
      <c r="E1" s="101"/>
      <c r="F1" s="101"/>
      <c r="G1" s="101"/>
    </row>
    <row r="2" spans="1:7" ht="33.75" customHeight="1">
      <c r="A2" s="107" t="s">
        <v>1</v>
      </c>
      <c r="B2" s="107"/>
      <c r="C2" s="103" t="s">
        <v>2</v>
      </c>
      <c r="D2" s="103"/>
      <c r="E2" s="103"/>
      <c r="F2" s="103"/>
      <c r="G2" s="103"/>
    </row>
    <row r="3" spans="1:7" ht="18.75">
      <c r="A3" s="96" t="s">
        <v>3</v>
      </c>
      <c r="B3" s="96"/>
      <c r="C3" s="105" t="s">
        <v>182</v>
      </c>
      <c r="D3" s="105"/>
      <c r="E3" s="105"/>
      <c r="F3" s="105"/>
      <c r="G3" s="105"/>
    </row>
    <row r="4" spans="1:7" ht="18.75">
      <c r="A4" s="1"/>
      <c r="B4" s="1"/>
      <c r="C4" s="106"/>
      <c r="D4" s="106"/>
      <c r="E4" s="106"/>
      <c r="F4" s="106"/>
      <c r="G4" s="106"/>
    </row>
    <row r="5" spans="1:7" ht="19.5">
      <c r="A5" s="98" t="s">
        <v>116</v>
      </c>
      <c r="B5" s="98"/>
      <c r="C5" s="98"/>
      <c r="D5" s="98"/>
      <c r="E5" s="98"/>
      <c r="F5" s="98"/>
      <c r="G5" s="98"/>
    </row>
    <row r="6" spans="1:7" ht="19.5" thickBot="1">
      <c r="A6" s="1"/>
      <c r="B6" s="1"/>
      <c r="C6" s="1"/>
      <c r="D6" s="1"/>
      <c r="E6" s="1"/>
      <c r="F6" s="1"/>
      <c r="G6" s="1"/>
    </row>
    <row r="7" spans="1:7" ht="48">
      <c r="A7" s="27" t="s">
        <v>5</v>
      </c>
      <c r="B7" s="28" t="s">
        <v>6</v>
      </c>
      <c r="C7" s="28" t="s">
        <v>7</v>
      </c>
      <c r="D7" s="28" t="s">
        <v>176</v>
      </c>
      <c r="E7" s="28" t="s">
        <v>177</v>
      </c>
      <c r="F7" s="28" t="s">
        <v>179</v>
      </c>
      <c r="G7" s="29" t="s">
        <v>178</v>
      </c>
    </row>
    <row r="8" spans="1:7" ht="24.75" customHeight="1">
      <c r="A8" s="30" t="s">
        <v>117</v>
      </c>
      <c r="B8" s="31" t="s">
        <v>109</v>
      </c>
      <c r="C8" s="32"/>
      <c r="D8" s="47">
        <v>627174545</v>
      </c>
      <c r="E8" s="47">
        <v>6098432570</v>
      </c>
      <c r="F8" s="47">
        <v>627174545</v>
      </c>
      <c r="G8" s="48">
        <v>6098432570</v>
      </c>
    </row>
    <row r="9" spans="1:7" ht="24.75" customHeight="1">
      <c r="A9" s="33" t="s">
        <v>118</v>
      </c>
      <c r="B9" s="34" t="s">
        <v>110</v>
      </c>
      <c r="C9" s="35"/>
      <c r="D9" s="35"/>
      <c r="E9" s="35"/>
      <c r="F9" s="36"/>
      <c r="G9" s="37"/>
    </row>
    <row r="10" spans="1:7" ht="24.75" customHeight="1">
      <c r="A10" s="38" t="s">
        <v>119</v>
      </c>
      <c r="B10" s="39" t="s">
        <v>120</v>
      </c>
      <c r="C10" s="40"/>
      <c r="D10" s="41">
        <f>D8</f>
        <v>627174545</v>
      </c>
      <c r="E10" s="41">
        <f>E8</f>
        <v>6098432570</v>
      </c>
      <c r="F10" s="41">
        <f>F8</f>
        <v>627174545</v>
      </c>
      <c r="G10" s="42">
        <f>G8-G9</f>
        <v>6098432570</v>
      </c>
    </row>
    <row r="11" spans="1:7" ht="24.75" customHeight="1">
      <c r="A11" s="33" t="s">
        <v>121</v>
      </c>
      <c r="B11" s="34" t="s">
        <v>122</v>
      </c>
      <c r="C11" s="35"/>
      <c r="D11" s="43">
        <v>4072541563</v>
      </c>
      <c r="E11" s="43">
        <v>4171412741</v>
      </c>
      <c r="F11" s="43">
        <v>4072541563</v>
      </c>
      <c r="G11" s="37">
        <v>4171412741</v>
      </c>
    </row>
    <row r="12" spans="1:7" ht="24.75" customHeight="1">
      <c r="A12" s="38" t="s">
        <v>123</v>
      </c>
      <c r="B12" s="39" t="s">
        <v>124</v>
      </c>
      <c r="C12" s="40"/>
      <c r="D12" s="44">
        <f>D10-D11</f>
        <v>-3445367018</v>
      </c>
      <c r="E12" s="41">
        <f>E10-E11</f>
        <v>1927019829</v>
      </c>
      <c r="F12" s="44">
        <f>F10-F11</f>
        <v>-3445367018</v>
      </c>
      <c r="G12" s="42">
        <f>G10-G11</f>
        <v>1927019829</v>
      </c>
    </row>
    <row r="13" spans="1:7" ht="24.75" customHeight="1">
      <c r="A13" s="33" t="s">
        <v>125</v>
      </c>
      <c r="B13" s="34" t="s">
        <v>126</v>
      </c>
      <c r="C13" s="35"/>
      <c r="D13" s="36">
        <v>427327383</v>
      </c>
      <c r="E13" s="36">
        <v>359283</v>
      </c>
      <c r="F13" s="36">
        <v>427327383</v>
      </c>
      <c r="G13" s="37">
        <v>359283</v>
      </c>
    </row>
    <row r="14" spans="1:7" ht="24.75" customHeight="1">
      <c r="A14" s="33" t="s">
        <v>127</v>
      </c>
      <c r="B14" s="34" t="s">
        <v>128</v>
      </c>
      <c r="C14" s="35"/>
      <c r="D14" s="36">
        <v>1233472214</v>
      </c>
      <c r="E14" s="36">
        <v>1165238223</v>
      </c>
      <c r="F14" s="36">
        <v>1233472214</v>
      </c>
      <c r="G14" s="37">
        <v>1165238223</v>
      </c>
    </row>
    <row r="15" spans="1:7" ht="24.75" customHeight="1">
      <c r="A15" s="33" t="s">
        <v>129</v>
      </c>
      <c r="B15" s="34" t="s">
        <v>130</v>
      </c>
      <c r="C15" s="35"/>
      <c r="D15" s="36">
        <f>D14</f>
        <v>1233472214</v>
      </c>
      <c r="E15" s="36">
        <v>1165238223</v>
      </c>
      <c r="F15" s="36">
        <f>F14</f>
        <v>1233472214</v>
      </c>
      <c r="G15" s="37">
        <v>1165238223</v>
      </c>
    </row>
    <row r="16" spans="1:7" ht="24.75" customHeight="1">
      <c r="A16" s="33" t="s">
        <v>131</v>
      </c>
      <c r="B16" s="34" t="s">
        <v>132</v>
      </c>
      <c r="C16" s="35"/>
      <c r="D16" s="35"/>
      <c r="E16" s="35"/>
      <c r="F16" s="36"/>
      <c r="G16" s="37"/>
    </row>
    <row r="17" spans="1:7" ht="24.75" customHeight="1">
      <c r="A17" s="33" t="s">
        <v>133</v>
      </c>
      <c r="B17" s="34" t="s">
        <v>134</v>
      </c>
      <c r="C17" s="35"/>
      <c r="D17" s="36">
        <v>1727373581</v>
      </c>
      <c r="E17" s="36">
        <v>687926475</v>
      </c>
      <c r="F17" s="36">
        <v>1727373581</v>
      </c>
      <c r="G17" s="37">
        <v>687926475</v>
      </c>
    </row>
    <row r="18" spans="1:7" ht="24.75" customHeight="1">
      <c r="A18" s="38" t="s">
        <v>135</v>
      </c>
      <c r="B18" s="39" t="s">
        <v>136</v>
      </c>
      <c r="C18" s="40"/>
      <c r="D18" s="44">
        <f>D12+D13-D14-D17</f>
        <v>-5978885430</v>
      </c>
      <c r="E18" s="44">
        <f>E12+E13-E14-E17</f>
        <v>74214414</v>
      </c>
      <c r="F18" s="44">
        <f>F12+F13-F14-F17</f>
        <v>-5978885430</v>
      </c>
      <c r="G18" s="45">
        <f>G12+G13-G14-G17</f>
        <v>74214414</v>
      </c>
    </row>
    <row r="19" spans="1:7" ht="24.75" customHeight="1">
      <c r="A19" s="33" t="s">
        <v>137</v>
      </c>
      <c r="B19" s="34" t="s">
        <v>138</v>
      </c>
      <c r="C19" s="35"/>
      <c r="D19" s="36">
        <v>10090909090</v>
      </c>
      <c r="E19" s="35"/>
      <c r="F19" s="36">
        <v>10090909090</v>
      </c>
      <c r="G19" s="37"/>
    </row>
    <row r="20" spans="1:7" ht="24.75" customHeight="1">
      <c r="A20" s="33" t="s">
        <v>139</v>
      </c>
      <c r="B20" s="34" t="s">
        <v>140</v>
      </c>
      <c r="C20" s="35"/>
      <c r="D20" s="36">
        <v>2166137371</v>
      </c>
      <c r="E20" s="36">
        <v>5073655</v>
      </c>
      <c r="F20" s="36">
        <v>2166137371</v>
      </c>
      <c r="G20" s="37">
        <v>5073655</v>
      </c>
    </row>
    <row r="21" spans="1:7" ht="24.75" customHeight="1">
      <c r="A21" s="38" t="s">
        <v>141</v>
      </c>
      <c r="B21" s="39" t="s">
        <v>142</v>
      </c>
      <c r="C21" s="40"/>
      <c r="D21" s="44">
        <f>D19-D20</f>
        <v>7924771719</v>
      </c>
      <c r="E21" s="44">
        <f>E19-E20</f>
        <v>-5073655</v>
      </c>
      <c r="F21" s="44">
        <f>F19-F20</f>
        <v>7924771719</v>
      </c>
      <c r="G21" s="45">
        <f>G19-G20</f>
        <v>-5073655</v>
      </c>
    </row>
    <row r="22" spans="1:7" ht="24.75" customHeight="1">
      <c r="A22" s="38" t="s">
        <v>219</v>
      </c>
      <c r="B22" s="39" t="s">
        <v>143</v>
      </c>
      <c r="C22" s="40"/>
      <c r="D22" s="44">
        <f>D18+D21</f>
        <v>1945886289</v>
      </c>
      <c r="E22" s="44">
        <f>E18+E21</f>
        <v>69140759</v>
      </c>
      <c r="F22" s="44">
        <f>F18+F21</f>
        <v>1945886289</v>
      </c>
      <c r="G22" s="45">
        <f>G18+G21</f>
        <v>69140759</v>
      </c>
    </row>
    <row r="23" spans="1:7" ht="24.75" customHeight="1">
      <c r="A23" s="33" t="s">
        <v>216</v>
      </c>
      <c r="B23" s="34" t="s">
        <v>144</v>
      </c>
      <c r="C23" s="35"/>
      <c r="D23" s="36">
        <v>904645205</v>
      </c>
      <c r="E23" s="35"/>
      <c r="F23" s="36">
        <v>904645205</v>
      </c>
      <c r="G23" s="37"/>
    </row>
    <row r="24" spans="1:7" ht="24.75" customHeight="1">
      <c r="A24" s="33" t="s">
        <v>217</v>
      </c>
      <c r="B24" s="34" t="s">
        <v>145</v>
      </c>
      <c r="C24" s="35"/>
      <c r="D24" s="35"/>
      <c r="E24" s="35"/>
      <c r="F24" s="36"/>
      <c r="G24" s="37"/>
    </row>
    <row r="25" spans="1:7" ht="24.75" customHeight="1">
      <c r="A25" s="38" t="s">
        <v>218</v>
      </c>
      <c r="B25" s="39" t="s">
        <v>146</v>
      </c>
      <c r="C25" s="40"/>
      <c r="D25" s="44">
        <f>D22-D23</f>
        <v>1041241084</v>
      </c>
      <c r="E25" s="44">
        <f>E22-E23</f>
        <v>69140759</v>
      </c>
      <c r="F25" s="44">
        <f>F22-F23</f>
        <v>1041241084</v>
      </c>
      <c r="G25" s="45">
        <f>G22-G23</f>
        <v>69140759</v>
      </c>
    </row>
    <row r="26" spans="1:7" ht="24.75" customHeight="1">
      <c r="A26" s="77" t="s">
        <v>220</v>
      </c>
      <c r="B26" s="78" t="s">
        <v>147</v>
      </c>
      <c r="C26" s="79"/>
      <c r="D26" s="91">
        <f>D25/4600000</f>
        <v>226.35675739130434</v>
      </c>
      <c r="E26" s="79">
        <v>15.03</v>
      </c>
      <c r="F26" s="92">
        <f>F25/4600000</f>
        <v>226.35675739130434</v>
      </c>
      <c r="G26" s="80">
        <v>15.03</v>
      </c>
    </row>
    <row r="27" spans="1:7" ht="24.75" customHeight="1" thickBot="1">
      <c r="A27" s="81" t="s">
        <v>221</v>
      </c>
      <c r="B27" s="82">
        <v>71</v>
      </c>
      <c r="C27" s="83"/>
      <c r="D27" s="83"/>
      <c r="E27" s="83"/>
      <c r="F27" s="83"/>
      <c r="G27" s="84"/>
    </row>
    <row r="28" spans="1:7" ht="27" customHeight="1">
      <c r="A28" s="25"/>
      <c r="B28" s="25"/>
      <c r="C28" s="25"/>
      <c r="E28" s="104" t="s">
        <v>283</v>
      </c>
      <c r="F28" s="104"/>
      <c r="G28" s="104"/>
    </row>
    <row r="29" spans="1:5" s="95" customFormat="1" ht="24" customHeight="1">
      <c r="A29" s="93" t="s">
        <v>287</v>
      </c>
      <c r="B29" s="93"/>
      <c r="C29" s="93"/>
      <c r="D29" s="94"/>
      <c r="E29" s="94"/>
    </row>
    <row r="30" spans="1:5" s="95" customFormat="1" ht="15.75">
      <c r="A30" s="93"/>
      <c r="B30" s="93"/>
      <c r="C30" s="93"/>
      <c r="D30" s="94"/>
      <c r="E30" s="94"/>
    </row>
    <row r="31" spans="1:5" s="95" customFormat="1" ht="15.75">
      <c r="A31" s="93"/>
      <c r="B31" s="93"/>
      <c r="C31" s="93"/>
      <c r="D31" s="94"/>
      <c r="E31" s="94"/>
    </row>
    <row r="32" spans="1:5" s="95" customFormat="1" ht="15.75">
      <c r="A32" s="93"/>
      <c r="B32" s="93"/>
      <c r="C32" s="93"/>
      <c r="D32" s="94"/>
      <c r="E32" s="94"/>
    </row>
    <row r="33" spans="1:5" s="95" customFormat="1" ht="15.75">
      <c r="A33" s="93"/>
      <c r="B33" s="93"/>
      <c r="C33" s="93"/>
      <c r="D33" s="93"/>
      <c r="E33" s="93"/>
    </row>
    <row r="34" spans="1:5" s="95" customFormat="1" ht="15.75">
      <c r="A34" s="93"/>
      <c r="B34" s="93"/>
      <c r="C34" s="93"/>
      <c r="D34" s="93"/>
      <c r="E34" s="93"/>
    </row>
    <row r="35" spans="1:5" s="95" customFormat="1" ht="15.75">
      <c r="A35" s="93" t="s">
        <v>288</v>
      </c>
      <c r="B35" s="93"/>
      <c r="C35" s="93"/>
      <c r="D35" s="93"/>
      <c r="E35" s="93"/>
    </row>
    <row r="36" spans="1:7" s="95" customFormat="1" ht="21.75" customHeight="1">
      <c r="A36" s="93"/>
      <c r="B36" s="93"/>
      <c r="C36" s="93"/>
      <c r="D36" s="93"/>
      <c r="E36" s="93"/>
      <c r="F36" s="93"/>
      <c r="G36" s="93"/>
    </row>
    <row r="37" spans="1:7" ht="21.75" customHeight="1">
      <c r="A37" s="25"/>
      <c r="B37" s="46"/>
      <c r="C37" s="25"/>
      <c r="D37" s="25"/>
      <c r="E37" s="25"/>
      <c r="F37" s="25"/>
      <c r="G37" s="25"/>
    </row>
    <row r="38" ht="21.75" customHeight="1"/>
  </sheetData>
  <sheetProtection/>
  <mergeCells count="9">
    <mergeCell ref="E28:G28"/>
    <mergeCell ref="A3:B3"/>
    <mergeCell ref="C3:G3"/>
    <mergeCell ref="C4:G4"/>
    <mergeCell ref="A5:G5"/>
    <mergeCell ref="A1:B1"/>
    <mergeCell ref="C1:G1"/>
    <mergeCell ref="A2:B2"/>
    <mergeCell ref="C2:G2"/>
  </mergeCells>
  <printOptions/>
  <pageMargins left="0.59" right="0.19" top="0.55" bottom="1" header="0.32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0" sqref="D40"/>
    </sheetView>
  </sheetViews>
  <sheetFormatPr defaultColWidth="8.88671875" defaultRowHeight="18.75"/>
  <cols>
    <col min="1" max="1" width="37.5546875" style="0" customWidth="1"/>
    <col min="2" max="2" width="5.6640625" style="0" customWidth="1"/>
    <col min="3" max="3" width="5.99609375" style="0" customWidth="1"/>
    <col min="4" max="4" width="12.5546875" style="0" customWidth="1"/>
    <col min="5" max="5" width="12.6640625" style="0" customWidth="1"/>
  </cols>
  <sheetData>
    <row r="1" spans="1:5" ht="18.75">
      <c r="A1" s="100" t="s">
        <v>0</v>
      </c>
      <c r="B1" s="96"/>
      <c r="C1" s="101" t="s">
        <v>183</v>
      </c>
      <c r="D1" s="101"/>
      <c r="E1" s="101"/>
    </row>
    <row r="2" spans="1:5" ht="30" customHeight="1">
      <c r="A2" s="102" t="s">
        <v>1</v>
      </c>
      <c r="B2" s="102"/>
      <c r="C2" s="103" t="s">
        <v>2</v>
      </c>
      <c r="D2" s="103"/>
      <c r="E2" s="103"/>
    </row>
    <row r="3" spans="1:5" ht="18.75">
      <c r="A3" s="96" t="s">
        <v>3</v>
      </c>
      <c r="B3" s="96"/>
      <c r="C3" s="97" t="s">
        <v>198</v>
      </c>
      <c r="D3" s="97"/>
      <c r="E3" s="97"/>
    </row>
    <row r="4" spans="1:5" ht="18.75">
      <c r="A4" s="1"/>
      <c r="B4" s="1"/>
      <c r="C4" s="106"/>
      <c r="D4" s="106"/>
      <c r="E4" s="1"/>
    </row>
    <row r="5" spans="1:5" ht="19.5">
      <c r="A5" s="98" t="s">
        <v>184</v>
      </c>
      <c r="B5" s="98"/>
      <c r="C5" s="98"/>
      <c r="D5" s="98"/>
      <c r="E5" s="98"/>
    </row>
    <row r="6" spans="1:5" ht="19.5" thickBot="1">
      <c r="A6" s="1"/>
      <c r="B6" s="1"/>
      <c r="C6" s="1"/>
      <c r="D6" s="1"/>
      <c r="E6" s="1"/>
    </row>
    <row r="7" spans="1:5" ht="45" customHeight="1">
      <c r="A7" s="2" t="s">
        <v>5</v>
      </c>
      <c r="B7" s="3" t="s">
        <v>6</v>
      </c>
      <c r="C7" s="3" t="s">
        <v>7</v>
      </c>
      <c r="D7" s="3" t="s">
        <v>185</v>
      </c>
      <c r="E7" s="4" t="s">
        <v>186</v>
      </c>
    </row>
    <row r="8" spans="1:5" ht="16.5" customHeight="1">
      <c r="A8" s="51" t="s">
        <v>148</v>
      </c>
      <c r="B8" s="52"/>
      <c r="C8" s="53"/>
      <c r="D8" s="54">
        <v>0</v>
      </c>
      <c r="E8" s="55">
        <v>0</v>
      </c>
    </row>
    <row r="9" spans="1:5" ht="16.5" customHeight="1">
      <c r="A9" s="56" t="s">
        <v>187</v>
      </c>
      <c r="B9" s="57" t="s">
        <v>109</v>
      </c>
      <c r="C9" s="58"/>
      <c r="D9" s="59">
        <v>10124624536</v>
      </c>
      <c r="E9" s="49">
        <v>21457237777</v>
      </c>
    </row>
    <row r="10" spans="1:5" ht="16.5" customHeight="1">
      <c r="A10" s="56" t="s">
        <v>188</v>
      </c>
      <c r="B10" s="57" t="s">
        <v>110</v>
      </c>
      <c r="C10" s="58"/>
      <c r="D10" s="60">
        <v>-6406448758</v>
      </c>
      <c r="E10" s="61">
        <v>-2070632000</v>
      </c>
    </row>
    <row r="11" spans="1:5" ht="16.5" customHeight="1">
      <c r="A11" s="56" t="s">
        <v>189</v>
      </c>
      <c r="B11" s="57" t="s">
        <v>111</v>
      </c>
      <c r="C11" s="58"/>
      <c r="D11" s="60">
        <v>-483476066</v>
      </c>
      <c r="E11" s="61">
        <v>-272719423</v>
      </c>
    </row>
    <row r="12" spans="1:5" ht="16.5" customHeight="1">
      <c r="A12" s="56" t="s">
        <v>190</v>
      </c>
      <c r="B12" s="57" t="s">
        <v>112</v>
      </c>
      <c r="C12" s="58"/>
      <c r="D12" s="60">
        <v>-420367214</v>
      </c>
      <c r="E12" s="61">
        <v>-839506609</v>
      </c>
    </row>
    <row r="13" spans="1:5" ht="16.5" customHeight="1">
      <c r="A13" s="56" t="s">
        <v>191</v>
      </c>
      <c r="B13" s="57" t="s">
        <v>113</v>
      </c>
      <c r="C13" s="58"/>
      <c r="D13" s="60">
        <v>-1181430593</v>
      </c>
      <c r="E13" s="61">
        <v>-796504215</v>
      </c>
    </row>
    <row r="14" spans="1:5" ht="16.5" customHeight="1">
      <c r="A14" s="56" t="s">
        <v>192</v>
      </c>
      <c r="B14" s="57" t="s">
        <v>114</v>
      </c>
      <c r="C14" s="58"/>
      <c r="D14" s="60">
        <v>10374986473</v>
      </c>
      <c r="E14" s="61"/>
    </row>
    <row r="15" spans="1:5" ht="16.5" customHeight="1">
      <c r="A15" s="56" t="s">
        <v>193</v>
      </c>
      <c r="B15" s="57" t="s">
        <v>194</v>
      </c>
      <c r="C15" s="58"/>
      <c r="D15" s="60">
        <v>-8801454497</v>
      </c>
      <c r="E15" s="61">
        <v>-17168902369</v>
      </c>
    </row>
    <row r="16" spans="1:5" ht="16.5" customHeight="1">
      <c r="A16" s="51" t="s">
        <v>149</v>
      </c>
      <c r="B16" s="52" t="s">
        <v>124</v>
      </c>
      <c r="C16" s="53"/>
      <c r="D16" s="62">
        <f>SUM(D9:D15)</f>
        <v>3206433881</v>
      </c>
      <c r="E16" s="63">
        <f>SUM(E9:E15)</f>
        <v>308973161</v>
      </c>
    </row>
    <row r="17" spans="1:5" ht="16.5" customHeight="1">
      <c r="A17" s="51" t="s">
        <v>150</v>
      </c>
      <c r="B17" s="52"/>
      <c r="C17" s="53"/>
      <c r="D17" s="62">
        <v>0</v>
      </c>
      <c r="E17" s="63">
        <v>0</v>
      </c>
    </row>
    <row r="18" spans="1:5" ht="16.5" customHeight="1">
      <c r="A18" s="56" t="s">
        <v>151</v>
      </c>
      <c r="B18" s="57" t="s">
        <v>126</v>
      </c>
      <c r="C18" s="58"/>
      <c r="D18" s="60">
        <v>0</v>
      </c>
      <c r="E18" s="61">
        <v>0</v>
      </c>
    </row>
    <row r="19" spans="1:5" ht="16.5" customHeight="1">
      <c r="A19" s="56" t="s">
        <v>152</v>
      </c>
      <c r="B19" s="57" t="s">
        <v>128</v>
      </c>
      <c r="C19" s="58"/>
      <c r="D19" s="60">
        <v>0</v>
      </c>
      <c r="E19" s="61">
        <v>0</v>
      </c>
    </row>
    <row r="20" spans="1:5" ht="16.5" customHeight="1">
      <c r="A20" s="56" t="s">
        <v>153</v>
      </c>
      <c r="B20" s="57" t="s">
        <v>130</v>
      </c>
      <c r="C20" s="58"/>
      <c r="D20" s="60">
        <v>0</v>
      </c>
      <c r="E20" s="61">
        <v>0</v>
      </c>
    </row>
    <row r="21" spans="1:5" ht="16.5" customHeight="1">
      <c r="A21" s="56" t="s">
        <v>154</v>
      </c>
      <c r="B21" s="57" t="s">
        <v>132</v>
      </c>
      <c r="C21" s="58"/>
      <c r="D21" s="60">
        <v>0</v>
      </c>
      <c r="E21" s="61">
        <v>0</v>
      </c>
    </row>
    <row r="22" spans="1:5" ht="16.5" customHeight="1">
      <c r="A22" s="56" t="s">
        <v>155</v>
      </c>
      <c r="B22" s="57" t="s">
        <v>134</v>
      </c>
      <c r="C22" s="58"/>
      <c r="D22" s="60">
        <v>0</v>
      </c>
      <c r="E22" s="61">
        <v>0</v>
      </c>
    </row>
    <row r="23" spans="1:5" ht="16.5" customHeight="1">
      <c r="A23" s="56" t="s">
        <v>156</v>
      </c>
      <c r="B23" s="57" t="s">
        <v>157</v>
      </c>
      <c r="C23" s="58"/>
      <c r="D23" s="60">
        <v>0</v>
      </c>
      <c r="E23" s="61">
        <v>0</v>
      </c>
    </row>
    <row r="24" spans="1:5" ht="16.5" customHeight="1">
      <c r="A24" s="56" t="s">
        <v>158</v>
      </c>
      <c r="B24" s="57" t="s">
        <v>159</v>
      </c>
      <c r="C24" s="58"/>
      <c r="D24" s="60">
        <v>427327383</v>
      </c>
      <c r="E24" s="61">
        <v>359283</v>
      </c>
    </row>
    <row r="25" spans="1:5" ht="16.5" customHeight="1">
      <c r="A25" s="51" t="s">
        <v>160</v>
      </c>
      <c r="B25" s="52" t="s">
        <v>136</v>
      </c>
      <c r="C25" s="53"/>
      <c r="D25" s="62">
        <f>SUM(D18:D24)</f>
        <v>427327383</v>
      </c>
      <c r="E25" s="63">
        <f>SUM(E18:E24)</f>
        <v>359283</v>
      </c>
    </row>
    <row r="26" spans="1:5" ht="16.5" customHeight="1">
      <c r="A26" s="51" t="s">
        <v>161</v>
      </c>
      <c r="B26" s="52"/>
      <c r="C26" s="53"/>
      <c r="D26" s="62">
        <v>0</v>
      </c>
      <c r="E26" s="63">
        <v>0</v>
      </c>
    </row>
    <row r="27" spans="1:5" ht="16.5" customHeight="1">
      <c r="A27" s="56" t="s">
        <v>162</v>
      </c>
      <c r="B27" s="57" t="s">
        <v>138</v>
      </c>
      <c r="C27" s="58"/>
      <c r="D27" s="60">
        <v>0</v>
      </c>
      <c r="E27" s="61">
        <v>0</v>
      </c>
    </row>
    <row r="28" spans="1:5" ht="16.5" customHeight="1">
      <c r="A28" s="56" t="s">
        <v>163</v>
      </c>
      <c r="B28" s="57" t="s">
        <v>140</v>
      </c>
      <c r="C28" s="58"/>
      <c r="D28" s="60">
        <v>0</v>
      </c>
      <c r="E28" s="61">
        <v>0</v>
      </c>
    </row>
    <row r="29" spans="1:5" ht="16.5" customHeight="1">
      <c r="A29" s="56" t="s">
        <v>164</v>
      </c>
      <c r="B29" s="57" t="s">
        <v>165</v>
      </c>
      <c r="C29" s="58"/>
      <c r="D29" s="60">
        <v>700000000</v>
      </c>
      <c r="E29" s="61">
        <v>1510000000</v>
      </c>
    </row>
    <row r="30" spans="1:5" ht="16.5" customHeight="1">
      <c r="A30" s="56" t="s">
        <v>166</v>
      </c>
      <c r="B30" s="57" t="s">
        <v>167</v>
      </c>
      <c r="C30" s="58"/>
      <c r="D30" s="60">
        <v>-5261057086</v>
      </c>
      <c r="E30" s="61">
        <v>-1790816634</v>
      </c>
    </row>
    <row r="31" spans="1:5" ht="16.5" customHeight="1">
      <c r="A31" s="56" t="s">
        <v>168</v>
      </c>
      <c r="B31" s="57" t="s">
        <v>169</v>
      </c>
      <c r="C31" s="58"/>
      <c r="D31" s="60"/>
      <c r="E31" s="61"/>
    </row>
    <row r="32" spans="1:5" ht="16.5" customHeight="1">
      <c r="A32" s="56" t="s">
        <v>170</v>
      </c>
      <c r="B32" s="57" t="s">
        <v>171</v>
      </c>
      <c r="C32" s="58"/>
      <c r="D32" s="60">
        <v>-837303500</v>
      </c>
      <c r="E32" s="61"/>
    </row>
    <row r="33" spans="1:5" ht="16.5" customHeight="1">
      <c r="A33" s="51" t="s">
        <v>172</v>
      </c>
      <c r="B33" s="52" t="s">
        <v>142</v>
      </c>
      <c r="C33" s="53"/>
      <c r="D33" s="62">
        <f>SUM(D27:D32)</f>
        <v>-5398360586</v>
      </c>
      <c r="E33" s="63">
        <f>SUM(E27:E32)</f>
        <v>-280816634</v>
      </c>
    </row>
    <row r="34" spans="1:5" ht="16.5" customHeight="1">
      <c r="A34" s="51" t="s">
        <v>195</v>
      </c>
      <c r="B34" s="52" t="s">
        <v>143</v>
      </c>
      <c r="C34" s="53"/>
      <c r="D34" s="62">
        <f>D16+D25+D33</f>
        <v>-1764599322</v>
      </c>
      <c r="E34" s="63">
        <f>E16+E25+E33</f>
        <v>28515810</v>
      </c>
    </row>
    <row r="35" spans="1:5" ht="16.5" customHeight="1">
      <c r="A35" s="56" t="s">
        <v>196</v>
      </c>
      <c r="B35" s="57" t="s">
        <v>146</v>
      </c>
      <c r="C35" s="58"/>
      <c r="D35" s="60">
        <v>3809202546</v>
      </c>
      <c r="E35" s="61">
        <v>24515662</v>
      </c>
    </row>
    <row r="36" spans="1:5" ht="16.5" customHeight="1">
      <c r="A36" s="56" t="s">
        <v>173</v>
      </c>
      <c r="B36" s="57" t="s">
        <v>174</v>
      </c>
      <c r="C36" s="58"/>
      <c r="D36" s="60">
        <v>0</v>
      </c>
      <c r="E36" s="61">
        <v>0</v>
      </c>
    </row>
    <row r="37" spans="1:5" ht="16.5" customHeight="1" thickBot="1">
      <c r="A37" s="64" t="s">
        <v>197</v>
      </c>
      <c r="B37" s="65" t="s">
        <v>147</v>
      </c>
      <c r="C37" s="66"/>
      <c r="D37" s="67">
        <f>D34+D35</f>
        <v>2044603224</v>
      </c>
      <c r="E37" s="68">
        <f>E34+E35</f>
        <v>53031472</v>
      </c>
    </row>
    <row r="38" spans="1:5" ht="15.75" customHeight="1">
      <c r="A38" s="50"/>
      <c r="B38" s="69"/>
      <c r="C38" s="50"/>
      <c r="D38" s="70"/>
      <c r="E38" s="70"/>
    </row>
    <row r="39" spans="1:5" ht="15.75" customHeight="1">
      <c r="A39" s="25"/>
      <c r="B39" s="25"/>
      <c r="C39" s="25"/>
      <c r="D39" s="99" t="s">
        <v>283</v>
      </c>
      <c r="E39" s="99"/>
    </row>
    <row r="40" spans="1:5" ht="18.75">
      <c r="A40" s="25" t="s">
        <v>284</v>
      </c>
      <c r="B40" s="25"/>
      <c r="C40" s="25"/>
      <c r="D40" s="26"/>
      <c r="E40" s="26"/>
    </row>
    <row r="41" spans="1:5" ht="15.75" customHeight="1">
      <c r="A41" s="25"/>
      <c r="B41" s="25"/>
      <c r="C41" s="25"/>
      <c r="D41" s="26"/>
      <c r="E41" s="26"/>
    </row>
    <row r="42" spans="1:5" ht="15.75" customHeight="1">
      <c r="A42" s="25"/>
      <c r="B42" s="25"/>
      <c r="C42" s="25"/>
      <c r="D42" s="26"/>
      <c r="E42" s="26"/>
    </row>
    <row r="43" spans="1:5" ht="15.75" customHeight="1">
      <c r="A43" s="25"/>
      <c r="B43" s="25"/>
      <c r="C43" s="25"/>
      <c r="D43" s="25"/>
      <c r="E43" s="25"/>
    </row>
    <row r="44" spans="1:5" ht="15.75" customHeight="1">
      <c r="A44" s="25"/>
      <c r="B44" s="25"/>
      <c r="C44" s="25"/>
      <c r="D44" s="25"/>
      <c r="E44" s="25"/>
    </row>
    <row r="45" spans="1:5" ht="15.75" customHeight="1">
      <c r="A45" s="25" t="s">
        <v>115</v>
      </c>
      <c r="B45" s="25"/>
      <c r="C45" s="25"/>
      <c r="D45" s="25"/>
      <c r="E45" s="25"/>
    </row>
    <row r="46" spans="1:5" ht="15.75" customHeight="1">
      <c r="A46" s="1"/>
      <c r="B46" s="71"/>
      <c r="C46" s="1"/>
      <c r="D46" s="1"/>
      <c r="E46" s="72"/>
    </row>
    <row r="47" spans="1:5" ht="15.75" customHeight="1">
      <c r="A47" s="1"/>
      <c r="B47" s="71"/>
      <c r="C47" s="1"/>
      <c r="D47" s="1"/>
      <c r="E47" s="72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</sheetData>
  <sheetProtection/>
  <mergeCells count="9">
    <mergeCell ref="A1:B1"/>
    <mergeCell ref="C1:E1"/>
    <mergeCell ref="A2:B2"/>
    <mergeCell ref="C2:E2"/>
    <mergeCell ref="D39:E39"/>
    <mergeCell ref="A3:B3"/>
    <mergeCell ref="C3:E3"/>
    <mergeCell ref="C4:D4"/>
    <mergeCell ref="A5:E5"/>
  </mergeCells>
  <printOptions/>
  <pageMargins left="0.61" right="0.19" top="0.39" bottom="0.57" header="0.21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huongdt</cp:lastModifiedBy>
  <cp:lastPrinted>2015-04-17T07:31:43Z</cp:lastPrinted>
  <dcterms:created xsi:type="dcterms:W3CDTF">2015-03-16T02:50:37Z</dcterms:created>
  <dcterms:modified xsi:type="dcterms:W3CDTF">2015-04-21T09:16:10Z</dcterms:modified>
  <cp:category/>
  <cp:version/>
  <cp:contentType/>
  <cp:contentStatus/>
</cp:coreProperties>
</file>